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<sst xmlns="http://schemas.openxmlformats.org/spreadsheetml/2006/main" count="2773" uniqueCount="399">
  <si>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</si>
  <si>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</si>
  <si>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</si>
  <si>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</si>
  <si>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</si>
  <si>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</si>
  <si>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</si>
  <si>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</si>
  <si>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</si>
  <si>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</si>
  <si>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</si>
  <si>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</si>
  <si>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</si>
  <si>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</si>
  <si>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</si>
  <si>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</si>
  <si>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</si>
  <si>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</si>
  <si>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</si>
  <si>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</si>
  <si>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</si>
  <si>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</si>
  <si>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</si>
  <si>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1, к1</t>
  </si>
  <si>
    <t>14</t>
  </si>
  <si>
    <t>33</t>
  </si>
  <si>
    <t>37</t>
  </si>
  <si>
    <t>45</t>
  </si>
  <si>
    <t>29</t>
  </si>
  <si>
    <t>16</t>
  </si>
  <si>
    <t>5</t>
  </si>
  <si>
    <t>7</t>
  </si>
  <si>
    <t>12</t>
  </si>
  <si>
    <t>60</t>
  </si>
  <si>
    <t>26</t>
  </si>
  <si>
    <t>10</t>
  </si>
  <si>
    <t>2</t>
  </si>
  <si>
    <t>6</t>
  </si>
  <si>
    <t>21</t>
  </si>
  <si>
    <t>23</t>
  </si>
  <si>
    <t>25</t>
  </si>
  <si>
    <t>35</t>
  </si>
  <si>
    <t>38</t>
  </si>
  <si>
    <t>39</t>
  </si>
  <si>
    <t>8</t>
  </si>
  <si>
    <t>42</t>
  </si>
  <si>
    <t>36</t>
  </si>
  <si>
    <t>47</t>
  </si>
  <si>
    <t>53</t>
  </si>
  <si>
    <t>50</t>
  </si>
  <si>
    <t>56</t>
  </si>
  <si>
    <t>30</t>
  </si>
  <si>
    <t>59</t>
  </si>
  <si>
    <t>61</t>
  </si>
  <si>
    <t>63</t>
  </si>
  <si>
    <t>28</t>
  </si>
  <si>
    <t>399,7</t>
  </si>
  <si>
    <t>136</t>
  </si>
  <si>
    <t>24</t>
  </si>
  <si>
    <t>9</t>
  </si>
  <si>
    <t>18</t>
  </si>
  <si>
    <t>27</t>
  </si>
  <si>
    <t>17</t>
  </si>
  <si>
    <t>4</t>
  </si>
  <si>
    <t>ЗЕНЬКОВИЧА ул.</t>
  </si>
  <si>
    <t>ЛЕСОЗАВОДСКАЯ ул.</t>
  </si>
  <si>
    <t>ЛОКОМОТИВНАЯ ул.</t>
  </si>
  <si>
    <t>ПРИВОКЗАЛЬНАЯ ул.</t>
  </si>
  <si>
    <t>65, 1</t>
  </si>
  <si>
    <t>13</t>
  </si>
  <si>
    <t>1-й РАБОЧИЙ кв.</t>
  </si>
  <si>
    <t>2-й РАБОЧИЙ кв.</t>
  </si>
  <si>
    <t xml:space="preserve">3-я ЛИНИЯ </t>
  </si>
  <si>
    <t>АДМИРАЛА МАКАРОВА ул.</t>
  </si>
  <si>
    <t>БОРЫ пос.</t>
  </si>
  <si>
    <t>ВЫЧЕГОДСКАЯ ул.</t>
  </si>
  <si>
    <t>ДЕЖНЕВЦЕВ ул.</t>
  </si>
  <si>
    <t>ДИНАМО пос.</t>
  </si>
  <si>
    <t>ДОКОВСКАЯ ул.</t>
  </si>
  <si>
    <t>ДРЕЙЕРА ул.</t>
  </si>
  <si>
    <t>ЖЕЛЕЗНОДОРОЖНАЯ ул.</t>
  </si>
  <si>
    <t>ИСТОК ул.</t>
  </si>
  <si>
    <t>КАРАВАННАЯ ул.</t>
  </si>
  <si>
    <t>КОМБИНАТОВСКАЯ ул.</t>
  </si>
  <si>
    <t>КУЙБЫШЕВА ул.</t>
  </si>
  <si>
    <t>ЛИТЕРНАЯ ул.</t>
  </si>
  <si>
    <t>МИРА ул.</t>
  </si>
  <si>
    <t>НАХИМОВА ул.</t>
  </si>
  <si>
    <t>ОДИННАДЦАТЫЙ пер.</t>
  </si>
  <si>
    <t>ОЗЕРНАЯ ул.</t>
  </si>
  <si>
    <t>ПАРКОВАЯ ул.</t>
  </si>
  <si>
    <t>ПИРСОВАЯ ул.</t>
  </si>
  <si>
    <t>ПУТЕЙЦЕВ ул.</t>
  </si>
  <si>
    <t>ТУПИКОВАЯ ул.</t>
  </si>
  <si>
    <t>ТЯГОВАЯ ул.</t>
  </si>
  <si>
    <t>ЦИГЛОМЕНСКАЯ ул.</t>
  </si>
  <si>
    <t>12, к1</t>
  </si>
  <si>
    <t>12, к2</t>
  </si>
  <si>
    <t>15</t>
  </si>
  <si>
    <t>44</t>
  </si>
  <si>
    <t>62</t>
  </si>
  <si>
    <t>3, К 2</t>
  </si>
  <si>
    <t>7, К 1</t>
  </si>
  <si>
    <t>9, К 2</t>
  </si>
  <si>
    <t>13, К 6</t>
  </si>
  <si>
    <t>14, К 1</t>
  </si>
  <si>
    <t>29, 1</t>
  </si>
  <si>
    <t>3</t>
  </si>
  <si>
    <t>8, к 1</t>
  </si>
  <si>
    <t>9, к.1</t>
  </si>
  <si>
    <t>11</t>
  </si>
  <si>
    <t>19</t>
  </si>
  <si>
    <t>20</t>
  </si>
  <si>
    <t>22, к1</t>
  </si>
  <si>
    <t>31</t>
  </si>
  <si>
    <t>34</t>
  </si>
  <si>
    <t>40</t>
  </si>
  <si>
    <t>15, К 1</t>
  </si>
  <si>
    <t>19, К 1</t>
  </si>
  <si>
    <t>19, К 3</t>
  </si>
  <si>
    <t>19, К 4</t>
  </si>
  <si>
    <t>23, К 3</t>
  </si>
  <si>
    <t>23, К 4</t>
  </si>
  <si>
    <t>25, К 1</t>
  </si>
  <si>
    <t>33, К 1</t>
  </si>
  <si>
    <t>5, к1</t>
  </si>
  <si>
    <t>72</t>
  </si>
  <si>
    <t>75</t>
  </si>
  <si>
    <t>76</t>
  </si>
  <si>
    <t>77</t>
  </si>
  <si>
    <t>78</t>
  </si>
  <si>
    <t>1</t>
  </si>
  <si>
    <t>54</t>
  </si>
  <si>
    <t>55</t>
  </si>
  <si>
    <t>57</t>
  </si>
  <si>
    <t>58</t>
  </si>
  <si>
    <t>65</t>
  </si>
  <si>
    <t>67</t>
  </si>
  <si>
    <t>69</t>
  </si>
  <si>
    <t>11, к1</t>
  </si>
  <si>
    <t>15, К 3</t>
  </si>
  <si>
    <t>47, К 1</t>
  </si>
  <si>
    <t>53, К 1</t>
  </si>
  <si>
    <t>6, а</t>
  </si>
  <si>
    <t>СЕВЕРНЫЙ пр.</t>
  </si>
  <si>
    <t>49</t>
  </si>
  <si>
    <t>СЕВСТРОЙ ул.</t>
  </si>
  <si>
    <t xml:space="preserve">1-я ЛИНИЯ </t>
  </si>
  <si>
    <t>КОЧУРИНСКАЯ ул.</t>
  </si>
  <si>
    <t>КРАСИНА ул.</t>
  </si>
  <si>
    <t>МАТРОСОВА ул.</t>
  </si>
  <si>
    <t>ПУСТОШНОГО ул.</t>
  </si>
  <si>
    <t>СТИВИДОРСКАЯ ул.</t>
  </si>
  <si>
    <t>СУДОРЕМОНТНАЯ ул.</t>
  </si>
  <si>
    <t>3, К 1</t>
  </si>
  <si>
    <t>9, К 1</t>
  </si>
  <si>
    <t>49, К 2</t>
  </si>
  <si>
    <t>43</t>
  </si>
  <si>
    <t>44, 1</t>
  </si>
  <si>
    <t>19, к1</t>
  </si>
  <si>
    <t>41</t>
  </si>
  <si>
    <t>11, К 2</t>
  </si>
  <si>
    <t>ЛАХТИНСКОЕ шос.</t>
  </si>
  <si>
    <t>13, К 1</t>
  </si>
  <si>
    <t>130</t>
  </si>
  <si>
    <t>7, К 3</t>
  </si>
  <si>
    <t>701,7</t>
  </si>
  <si>
    <t>578,9</t>
  </si>
  <si>
    <t>558,1</t>
  </si>
  <si>
    <t>141,7</t>
  </si>
  <si>
    <t>202</t>
  </si>
  <si>
    <t>120,9</t>
  </si>
  <si>
    <t>138,9</t>
  </si>
  <si>
    <t>80,9</t>
  </si>
  <si>
    <t>81,7</t>
  </si>
  <si>
    <t>80,8</t>
  </si>
  <si>
    <t>79,2</t>
  </si>
  <si>
    <t>576,5</t>
  </si>
  <si>
    <t>80,7</t>
  </si>
  <si>
    <t>77,2</t>
  </si>
  <si>
    <t>262,5</t>
  </si>
  <si>
    <t>397,7</t>
  </si>
  <si>
    <t>517,8</t>
  </si>
  <si>
    <t>404</t>
  </si>
  <si>
    <t>349</t>
  </si>
  <si>
    <t>182,1</t>
  </si>
  <si>
    <t>422,3</t>
  </si>
  <si>
    <t>520,3</t>
  </si>
  <si>
    <t>80,6</t>
  </si>
  <si>
    <t>428,6</t>
  </si>
  <si>
    <t>532,6</t>
  </si>
  <si>
    <t>124,7</t>
  </si>
  <si>
    <t>307,1</t>
  </si>
  <si>
    <t>152,7</t>
  </si>
  <si>
    <t>148,7</t>
  </si>
  <si>
    <t>151,2</t>
  </si>
  <si>
    <t>154,3</t>
  </si>
  <si>
    <t>151,6</t>
  </si>
  <si>
    <t>152,6</t>
  </si>
  <si>
    <t>151,4</t>
  </si>
  <si>
    <t>151,9</t>
  </si>
  <si>
    <t>238,9</t>
  </si>
  <si>
    <t>197,2</t>
  </si>
  <si>
    <t>145,3</t>
  </si>
  <si>
    <t>161,4</t>
  </si>
  <si>
    <t>136,8</t>
  </si>
  <si>
    <t>139,5</t>
  </si>
  <si>
    <t>132,4</t>
  </si>
  <si>
    <t>139,7</t>
  </si>
  <si>
    <t>106,4</t>
  </si>
  <si>
    <t>139,1</t>
  </si>
  <si>
    <t>137,6</t>
  </si>
  <si>
    <t>128,5</t>
  </si>
  <si>
    <t>139,3</t>
  </si>
  <si>
    <t>165,2</t>
  </si>
  <si>
    <t>146,5</t>
  </si>
  <si>
    <t>143,4</t>
  </si>
  <si>
    <t>125,2</t>
  </si>
  <si>
    <t>83,2</t>
  </si>
  <si>
    <t>124,1</t>
  </si>
  <si>
    <t>130,4</t>
  </si>
  <si>
    <t>142,5</t>
  </si>
  <si>
    <t>163,2</t>
  </si>
  <si>
    <t>163,8</t>
  </si>
  <si>
    <t>136,4</t>
  </si>
  <si>
    <t>139,6</t>
  </si>
  <si>
    <t>209,1</t>
  </si>
  <si>
    <t>140,3</t>
  </si>
  <si>
    <t>550,2</t>
  </si>
  <si>
    <t>82,7</t>
  </si>
  <si>
    <t>74,2</t>
  </si>
  <si>
    <t>110,6</t>
  </si>
  <si>
    <t>78,2</t>
  </si>
  <si>
    <t>79,1</t>
  </si>
  <si>
    <t>80,3</t>
  </si>
  <si>
    <t>579,8</t>
  </si>
  <si>
    <t>590,1</t>
  </si>
  <si>
    <t>326,8</t>
  </si>
  <si>
    <t>345</t>
  </si>
  <si>
    <t>162,5</t>
  </si>
  <si>
    <t>79,9</t>
  </si>
  <si>
    <t>81,3</t>
  </si>
  <si>
    <t>82,5</t>
  </si>
  <si>
    <t>163,3</t>
  </si>
  <si>
    <t>95,2</t>
  </si>
  <si>
    <t>160,8</t>
  </si>
  <si>
    <t>109,6</t>
  </si>
  <si>
    <t>522,1</t>
  </si>
  <si>
    <t>184,5</t>
  </si>
  <si>
    <t>105,1</t>
  </si>
  <si>
    <t>93,6</t>
  </si>
  <si>
    <t>147,5</t>
  </si>
  <si>
    <t>203,8</t>
  </si>
  <si>
    <t>215</t>
  </si>
  <si>
    <t>235,1</t>
  </si>
  <si>
    <t>155</t>
  </si>
  <si>
    <t>70</t>
  </si>
  <si>
    <t>68,3</t>
  </si>
  <si>
    <t>112,8</t>
  </si>
  <si>
    <t>76,2</t>
  </si>
  <si>
    <t>332,2</t>
  </si>
  <si>
    <t>405,4</t>
  </si>
  <si>
    <t>465,1</t>
  </si>
  <si>
    <t>468,1</t>
  </si>
  <si>
    <t>111,3</t>
  </si>
  <si>
    <t>450,3</t>
  </si>
  <si>
    <t>582,6</t>
  </si>
  <si>
    <t>581,7</t>
  </si>
  <si>
    <t>592,9</t>
  </si>
  <si>
    <t>397,6</t>
  </si>
  <si>
    <t>400,4</t>
  </si>
  <si>
    <t>703,8</t>
  </si>
  <si>
    <t>555,1</t>
  </si>
  <si>
    <t>346,9</t>
  </si>
  <si>
    <t>206,8</t>
  </si>
  <si>
    <t>202,5</t>
  </si>
  <si>
    <t>120,7</t>
  </si>
  <si>
    <t>570,9</t>
  </si>
  <si>
    <t>568,8</t>
  </si>
  <si>
    <t>515,2</t>
  </si>
  <si>
    <t>137,2</t>
  </si>
  <si>
    <t>149,9</t>
  </si>
  <si>
    <t>139,4</t>
  </si>
  <si>
    <t>111,5</t>
  </si>
  <si>
    <t>164,6</t>
  </si>
  <si>
    <t>117,5</t>
  </si>
  <si>
    <t>350,5</t>
  </si>
  <si>
    <t>130,5</t>
  </si>
  <si>
    <t>141,3</t>
  </si>
  <si>
    <t>135,3</t>
  </si>
  <si>
    <t>146,2</t>
  </si>
  <si>
    <t>119,7</t>
  </si>
  <si>
    <t>82</t>
  </si>
  <si>
    <t>735,2</t>
  </si>
  <si>
    <t>354,1</t>
  </si>
  <si>
    <t>382</t>
  </si>
  <si>
    <t>437</t>
  </si>
  <si>
    <t>447,8</t>
  </si>
  <si>
    <t>450,4</t>
  </si>
  <si>
    <t>462</t>
  </si>
  <si>
    <t>456,1</t>
  </si>
  <si>
    <t>151,5</t>
  </si>
  <si>
    <t>150,4</t>
  </si>
  <si>
    <t>152,1</t>
  </si>
  <si>
    <t>155,6</t>
  </si>
  <si>
    <t>175,8</t>
  </si>
  <si>
    <t>204,4</t>
  </si>
  <si>
    <t>130,3</t>
  </si>
  <si>
    <t>641,7</t>
  </si>
  <si>
    <t>582,2</t>
  </si>
  <si>
    <t>239</t>
  </si>
  <si>
    <t>238,3</t>
  </si>
  <si>
    <t>133,7</t>
  </si>
  <si>
    <t>567,1</t>
  </si>
  <si>
    <t>441</t>
  </si>
  <si>
    <t>734,3</t>
  </si>
  <si>
    <t>626,1</t>
  </si>
  <si>
    <t>130,7</t>
  </si>
  <si>
    <t>155,2</t>
  </si>
  <si>
    <t>205,3</t>
  </si>
  <si>
    <t>474,3</t>
  </si>
  <si>
    <t>463,8</t>
  </si>
  <si>
    <t>401,1</t>
  </si>
  <si>
    <t>401,2</t>
  </si>
  <si>
    <t>461,7</t>
  </si>
  <si>
    <t>117,6</t>
  </si>
  <si>
    <t>134,4</t>
  </si>
  <si>
    <t>147,9</t>
  </si>
  <si>
    <t>59,9</t>
  </si>
  <si>
    <t>60,7</t>
  </si>
  <si>
    <t>652</t>
  </si>
  <si>
    <t>544,4</t>
  </si>
  <si>
    <t>737,2</t>
  </si>
  <si>
    <t>730,4</t>
  </si>
  <si>
    <t>708,3</t>
  </si>
  <si>
    <t>674</t>
  </si>
  <si>
    <t>673,3</t>
  </si>
  <si>
    <t>527,5</t>
  </si>
  <si>
    <t>286,2</t>
  </si>
  <si>
    <t>399,1</t>
  </si>
  <si>
    <t>411</t>
  </si>
  <si>
    <t>403,7</t>
  </si>
  <si>
    <t>159,2</t>
  </si>
  <si>
    <t>152,5</t>
  </si>
  <si>
    <t>161,3</t>
  </si>
  <si>
    <t>704,5</t>
  </si>
  <si>
    <t>691,7</t>
  </si>
  <si>
    <t>753</t>
  </si>
  <si>
    <t>241,3</t>
  </si>
  <si>
    <t>103,4</t>
  </si>
  <si>
    <t>122,5</t>
  </si>
  <si>
    <t>566,2</t>
  </si>
  <si>
    <t>275,8</t>
  </si>
  <si>
    <t>469,2</t>
  </si>
  <si>
    <t>251,2</t>
  </si>
  <si>
    <t>550,9</t>
  </si>
  <si>
    <t>476</t>
  </si>
  <si>
    <t>718,7</t>
  </si>
  <si>
    <t>482,8</t>
  </si>
  <si>
    <t>524,6</t>
  </si>
  <si>
    <t>528,9</t>
  </si>
  <si>
    <t>571,1</t>
  </si>
  <si>
    <t>562,1</t>
  </si>
  <si>
    <t>563,7</t>
  </si>
  <si>
    <t>203,7</t>
  </si>
  <si>
    <t>331,6</t>
  </si>
  <si>
    <t>507,6</t>
  </si>
  <si>
    <t>217,2</t>
  </si>
  <si>
    <t>539,7</t>
  </si>
  <si>
    <t>770,7</t>
  </si>
  <si>
    <t>457,6</t>
  </si>
  <si>
    <t>460,7</t>
  </si>
  <si>
    <t>457,8</t>
  </si>
  <si>
    <t>173,7</t>
  </si>
  <si>
    <t>234,3</t>
  </si>
  <si>
    <t>95</t>
  </si>
  <si>
    <t>276,3</t>
  </si>
  <si>
    <t>758</t>
  </si>
  <si>
    <t>557,1</t>
  </si>
  <si>
    <t>564,1</t>
  </si>
  <si>
    <t>513,9</t>
  </si>
  <si>
    <t>542,3</t>
  </si>
  <si>
    <t>122,6</t>
  </si>
  <si>
    <t>717,2</t>
  </si>
  <si>
    <t>556,5</t>
  </si>
  <si>
    <t>118,2</t>
  </si>
  <si>
    <t>402,2</t>
  </si>
  <si>
    <t>523,2</t>
  </si>
  <si>
    <t>843,4</t>
  </si>
  <si>
    <t>507,5</t>
  </si>
  <si>
    <t>333,9</t>
  </si>
  <si>
    <t>22</t>
  </si>
  <si>
    <t>0</t>
  </si>
  <si>
    <t>Приложение № 4</t>
  </si>
  <si>
    <t>к Извещению и документации о проведении</t>
  </si>
  <si>
    <t>открытого конкурса</t>
  </si>
  <si>
    <t>Лот1 Исакогорский и Цигломенский территориальный округ</t>
  </si>
  <si>
    <t>403,8</t>
  </si>
  <si>
    <t>355,1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</si>
</sst>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left" wrapText="1"/>
    </xf>
    <xf numFmtId="0" fontId="5" fillId="33" borderId="10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wrapText="1"/>
    </xf>
    <xf numFmtId="49" fontId="6" fillId="33" borderId="20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39"/>
  <sheetViews>
    <sheetView tabSelected="1" zoomScale="81" zoomScaleNormal="81" zoomScaleSheetLayoutView="100" zoomScalePageLayoutView="34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HV45" sqref="HV43:HV45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67" width="11.625" style="1" customWidth="1"/>
    <col min="68" max="68" width="12.125" style="1" customWidth="1"/>
    <col min="69" max="107" width="11.625" style="1" customWidth="1"/>
    <col min="108" max="108" width="12.125" style="1" customWidth="1"/>
    <col min="109" max="147" width="11.625" style="1" customWidth="1"/>
    <col min="148" max="148" width="12.125" style="1" customWidth="1"/>
    <col min="149" max="187" width="11.625" style="1" customWidth="1"/>
    <col min="188" max="188" width="12.125" style="1" customWidth="1"/>
    <col min="189" max="238" width="11.625" style="1" customWidth="1"/>
    <col min="239" max="239" width="12.125" style="1" customWidth="1"/>
    <col min="240" max="16384" width="9.125" style="1" customWidth="1"/>
  </cols>
  <sheetData>
    <row r="1" spans="2:209" s="7" customFormat="1" ht="15.75">
      <c r="B1" s="8"/>
      <c r="C1" s="8"/>
      <c r="D1" s="9"/>
      <c r="F1" s="7" t="s">
        <v>393</v>
      </c>
      <c r="K1" s="9"/>
      <c r="L1" s="8"/>
      <c r="V1" s="9"/>
      <c r="W1" s="8"/>
      <c r="AK1" s="9"/>
      <c r="AL1" s="8"/>
      <c r="BR1" s="9"/>
      <c r="BY1" s="9"/>
      <c r="BZ1" s="8"/>
      <c r="DF1" s="8"/>
      <c r="DM1" s="9"/>
      <c r="DN1" s="8"/>
      <c r="FA1" s="9"/>
      <c r="FB1" s="8"/>
      <c r="GP1" s="9"/>
      <c r="GQ1" s="8"/>
      <c r="GZ1" s="9"/>
      <c r="HA1" s="8"/>
    </row>
    <row r="2" spans="2:209" s="7" customFormat="1" ht="15.75">
      <c r="B2" s="10"/>
      <c r="C2" s="10"/>
      <c r="D2" s="9"/>
      <c r="F2" s="7" t="s">
        <v>394</v>
      </c>
      <c r="K2" s="9"/>
      <c r="L2" s="10"/>
      <c r="V2" s="9"/>
      <c r="W2" s="10"/>
      <c r="AK2" s="9"/>
      <c r="AL2" s="10"/>
      <c r="BR2" s="9"/>
      <c r="BY2" s="9"/>
      <c r="BZ2" s="10"/>
      <c r="DF2" s="10"/>
      <c r="DM2" s="9"/>
      <c r="DN2" s="10"/>
      <c r="FA2" s="9"/>
      <c r="FB2" s="10"/>
      <c r="GP2" s="9"/>
      <c r="GQ2" s="10"/>
      <c r="GZ2" s="9"/>
      <c r="HA2" s="10"/>
    </row>
    <row r="3" spans="2:209" s="7" customFormat="1" ht="15.75">
      <c r="B3" s="10"/>
      <c r="C3" s="10"/>
      <c r="D3" s="9"/>
      <c r="F3" s="7" t="s">
        <v>395</v>
      </c>
      <c r="K3" s="9"/>
      <c r="L3" s="10"/>
      <c r="V3" s="9"/>
      <c r="W3" s="10"/>
      <c r="AK3" s="9"/>
      <c r="AL3" s="10"/>
      <c r="BR3" s="9"/>
      <c r="BY3" s="9"/>
      <c r="BZ3" s="10"/>
      <c r="DF3" s="10"/>
      <c r="DM3" s="9"/>
      <c r="DN3" s="10"/>
      <c r="FA3" s="9"/>
      <c r="FB3" s="10"/>
      <c r="GP3" s="9"/>
      <c r="GQ3" s="10"/>
      <c r="GZ3" s="9"/>
      <c r="HA3" s="10"/>
    </row>
    <row r="4" spans="1:209" s="7" customFormat="1" ht="14.25" customHeight="1">
      <c r="A4" s="11"/>
      <c r="B4" s="12"/>
      <c r="C4" s="12"/>
      <c r="L4" s="12"/>
      <c r="W4" s="12"/>
      <c r="AL4" s="12"/>
      <c r="BZ4" s="12"/>
      <c r="DF4" s="12"/>
      <c r="DN4" s="12"/>
      <c r="FB4" s="12"/>
      <c r="GQ4" s="12"/>
      <c r="HA4" s="12"/>
    </row>
    <row r="5" spans="1:209" s="14" customFormat="1" ht="54.75" customHeight="1">
      <c r="A5" s="47" t="s">
        <v>22</v>
      </c>
      <c r="B5" s="47"/>
      <c r="C5" s="13"/>
      <c r="D5" s="13"/>
      <c r="K5" s="13"/>
      <c r="L5" s="13"/>
      <c r="V5" s="13"/>
      <c r="W5" s="13"/>
      <c r="AK5" s="13"/>
      <c r="AL5" s="13"/>
      <c r="BR5" s="13"/>
      <c r="BY5" s="13"/>
      <c r="BZ5" s="13"/>
      <c r="DF5" s="13"/>
      <c r="DM5" s="13"/>
      <c r="DN5" s="13"/>
      <c r="FA5" s="13"/>
      <c r="FB5" s="13"/>
      <c r="GP5" s="13"/>
      <c r="GQ5" s="13"/>
      <c r="GZ5" s="13"/>
      <c r="HA5" s="13"/>
    </row>
    <row r="6" spans="1:4" s="7" customFormat="1" ht="18.75" customHeight="1">
      <c r="A6" s="50" t="s">
        <v>396</v>
      </c>
      <c r="B6" s="50"/>
      <c r="C6" s="51"/>
      <c r="D6" s="51"/>
    </row>
    <row r="7" spans="1:239" s="15" customFormat="1" ht="33.75" customHeight="1">
      <c r="A7" s="48" t="s">
        <v>7</v>
      </c>
      <c r="B7" s="49" t="s">
        <v>8</v>
      </c>
      <c r="C7" s="38" t="s">
        <v>64</v>
      </c>
      <c r="D7" s="38" t="s">
        <v>65</v>
      </c>
      <c r="E7" s="38" t="s">
        <v>66</v>
      </c>
      <c r="F7" s="38" t="s">
        <v>67</v>
      </c>
      <c r="G7" s="38" t="s">
        <v>67</v>
      </c>
      <c r="H7" s="38" t="s">
        <v>70</v>
      </c>
      <c r="I7" s="38" t="s">
        <v>71</v>
      </c>
      <c r="J7" s="38" t="s">
        <v>71</v>
      </c>
      <c r="K7" s="38" t="s">
        <v>71</v>
      </c>
      <c r="L7" s="38" t="s">
        <v>71</v>
      </c>
      <c r="M7" s="38" t="s">
        <v>71</v>
      </c>
      <c r="N7" s="38" t="s">
        <v>71</v>
      </c>
      <c r="O7" s="38" t="s">
        <v>71</v>
      </c>
      <c r="P7" s="38" t="s">
        <v>71</v>
      </c>
      <c r="Q7" s="38" t="s">
        <v>71</v>
      </c>
      <c r="R7" s="38" t="s">
        <v>72</v>
      </c>
      <c r="S7" s="38" t="s">
        <v>73</v>
      </c>
      <c r="T7" s="38" t="s">
        <v>73</v>
      </c>
      <c r="U7" s="38" t="s">
        <v>73</v>
      </c>
      <c r="V7" s="38" t="s">
        <v>73</v>
      </c>
      <c r="W7" s="38" t="s">
        <v>73</v>
      </c>
      <c r="X7" s="38" t="s">
        <v>74</v>
      </c>
      <c r="Y7" s="38" t="s">
        <v>74</v>
      </c>
      <c r="Z7" s="38" t="s">
        <v>74</v>
      </c>
      <c r="AA7" s="38" t="s">
        <v>75</v>
      </c>
      <c r="AB7" s="38" t="s">
        <v>75</v>
      </c>
      <c r="AC7" s="38" t="s">
        <v>76</v>
      </c>
      <c r="AD7" s="38" t="s">
        <v>76</v>
      </c>
      <c r="AE7" s="38" t="s">
        <v>76</v>
      </c>
      <c r="AF7" s="38" t="s">
        <v>77</v>
      </c>
      <c r="AG7" s="38" t="s">
        <v>77</v>
      </c>
      <c r="AH7" s="38" t="s">
        <v>77</v>
      </c>
      <c r="AI7" s="38" t="s">
        <v>77</v>
      </c>
      <c r="AJ7" s="38" t="s">
        <v>77</v>
      </c>
      <c r="AK7" s="38" t="s">
        <v>77</v>
      </c>
      <c r="AL7" s="38" t="s">
        <v>77</v>
      </c>
      <c r="AM7" s="38" t="s">
        <v>77</v>
      </c>
      <c r="AN7" s="38" t="s">
        <v>77</v>
      </c>
      <c r="AO7" s="38" t="s">
        <v>77</v>
      </c>
      <c r="AP7" s="38" t="s">
        <v>77</v>
      </c>
      <c r="AQ7" s="38" t="s">
        <v>77</v>
      </c>
      <c r="AR7" s="38" t="s">
        <v>77</v>
      </c>
      <c r="AS7" s="38" t="s">
        <v>77</v>
      </c>
      <c r="AT7" s="38" t="s">
        <v>77</v>
      </c>
      <c r="AU7" s="38" t="s">
        <v>77</v>
      </c>
      <c r="AV7" s="38" t="s">
        <v>77</v>
      </c>
      <c r="AW7" s="38" t="s">
        <v>77</v>
      </c>
      <c r="AX7" s="38" t="s">
        <v>77</v>
      </c>
      <c r="AY7" s="38" t="s">
        <v>77</v>
      </c>
      <c r="AZ7" s="38" t="s">
        <v>77</v>
      </c>
      <c r="BA7" s="38" t="s">
        <v>77</v>
      </c>
      <c r="BB7" s="38" t="s">
        <v>77</v>
      </c>
      <c r="BC7" s="38" t="s">
        <v>77</v>
      </c>
      <c r="BD7" s="38" t="s">
        <v>77</v>
      </c>
      <c r="BE7" s="38" t="s">
        <v>77</v>
      </c>
      <c r="BF7" s="38" t="s">
        <v>77</v>
      </c>
      <c r="BG7" s="38" t="s">
        <v>77</v>
      </c>
      <c r="BH7" s="38" t="s">
        <v>77</v>
      </c>
      <c r="BI7" s="38" t="s">
        <v>77</v>
      </c>
      <c r="BJ7" s="38" t="s">
        <v>77</v>
      </c>
      <c r="BK7" s="38" t="s">
        <v>77</v>
      </c>
      <c r="BL7" s="38" t="s">
        <v>77</v>
      </c>
      <c r="BM7" s="38" t="s">
        <v>77</v>
      </c>
      <c r="BN7" s="38" t="s">
        <v>77</v>
      </c>
      <c r="BO7" s="38" t="s">
        <v>77</v>
      </c>
      <c r="BP7" s="38" t="s">
        <v>78</v>
      </c>
      <c r="BQ7" s="38" t="s">
        <v>78</v>
      </c>
      <c r="BR7" s="38" t="s">
        <v>78</v>
      </c>
      <c r="BS7" s="38" t="s">
        <v>78</v>
      </c>
      <c r="BT7" s="38" t="s">
        <v>78</v>
      </c>
      <c r="BU7" s="38" t="s">
        <v>78</v>
      </c>
      <c r="BV7" s="38" t="s">
        <v>78</v>
      </c>
      <c r="BW7" s="38" t="s">
        <v>78</v>
      </c>
      <c r="BX7" s="38" t="s">
        <v>78</v>
      </c>
      <c r="BY7" s="38" t="s">
        <v>79</v>
      </c>
      <c r="BZ7" s="38" t="s">
        <v>79</v>
      </c>
      <c r="CA7" s="38" t="s">
        <v>79</v>
      </c>
      <c r="CB7" s="38" t="s">
        <v>79</v>
      </c>
      <c r="CC7" s="38" t="s">
        <v>79</v>
      </c>
      <c r="CD7" s="38" t="s">
        <v>79</v>
      </c>
      <c r="CE7" s="38" t="s">
        <v>79</v>
      </c>
      <c r="CF7" s="38" t="s">
        <v>79</v>
      </c>
      <c r="CG7" s="38" t="s">
        <v>79</v>
      </c>
      <c r="CH7" s="38" t="s">
        <v>79</v>
      </c>
      <c r="CI7" s="38" t="s">
        <v>79</v>
      </c>
      <c r="CJ7" s="38" t="s">
        <v>79</v>
      </c>
      <c r="CK7" s="38" t="s">
        <v>79</v>
      </c>
      <c r="CL7" s="38" t="s">
        <v>80</v>
      </c>
      <c r="CM7" s="38" t="s">
        <v>80</v>
      </c>
      <c r="CN7" s="38" t="s">
        <v>80</v>
      </c>
      <c r="CO7" s="38" t="s">
        <v>80</v>
      </c>
      <c r="CP7" s="38" t="s">
        <v>80</v>
      </c>
      <c r="CQ7" s="38" t="s">
        <v>81</v>
      </c>
      <c r="CR7" s="38" t="s">
        <v>81</v>
      </c>
      <c r="CS7" s="38" t="s">
        <v>81</v>
      </c>
      <c r="CT7" s="38" t="s">
        <v>82</v>
      </c>
      <c r="CU7" s="38" t="s">
        <v>83</v>
      </c>
      <c r="CV7" s="38" t="s">
        <v>83</v>
      </c>
      <c r="CW7" s="38" t="s">
        <v>83</v>
      </c>
      <c r="CX7" s="38" t="s">
        <v>83</v>
      </c>
      <c r="CY7" s="38" t="s">
        <v>83</v>
      </c>
      <c r="CZ7" s="38" t="s">
        <v>84</v>
      </c>
      <c r="DA7" s="38" t="s">
        <v>84</v>
      </c>
      <c r="DB7" s="38" t="s">
        <v>85</v>
      </c>
      <c r="DC7" s="38" t="s">
        <v>86</v>
      </c>
      <c r="DD7" s="38" t="s">
        <v>87</v>
      </c>
      <c r="DE7" s="38" t="s">
        <v>87</v>
      </c>
      <c r="DF7" s="38" t="s">
        <v>87</v>
      </c>
      <c r="DG7" s="38" t="s">
        <v>87</v>
      </c>
      <c r="DH7" s="38" t="s">
        <v>87</v>
      </c>
      <c r="DI7" s="38" t="s">
        <v>87</v>
      </c>
      <c r="DJ7" s="38" t="s">
        <v>87</v>
      </c>
      <c r="DK7" s="38" t="s">
        <v>88</v>
      </c>
      <c r="DL7" s="38" t="s">
        <v>88</v>
      </c>
      <c r="DM7" s="38" t="s">
        <v>88</v>
      </c>
      <c r="DN7" s="38" t="s">
        <v>89</v>
      </c>
      <c r="DO7" s="38" t="s">
        <v>90</v>
      </c>
      <c r="DP7" s="38" t="s">
        <v>90</v>
      </c>
      <c r="DQ7" s="38" t="s">
        <v>91</v>
      </c>
      <c r="DR7" s="38" t="s">
        <v>91</v>
      </c>
      <c r="DS7" s="38" t="s">
        <v>91</v>
      </c>
      <c r="DT7" s="38" t="s">
        <v>91</v>
      </c>
      <c r="DU7" s="38" t="s">
        <v>91</v>
      </c>
      <c r="DV7" s="38" t="s">
        <v>91</v>
      </c>
      <c r="DW7" s="38" t="s">
        <v>91</v>
      </c>
      <c r="DX7" s="38" t="s">
        <v>91</v>
      </c>
      <c r="DY7" s="38" t="s">
        <v>91</v>
      </c>
      <c r="DZ7" s="38" t="s">
        <v>91</v>
      </c>
      <c r="EA7" s="38" t="s">
        <v>91</v>
      </c>
      <c r="EB7" s="38" t="s">
        <v>91</v>
      </c>
      <c r="EC7" s="38" t="s">
        <v>91</v>
      </c>
      <c r="ED7" s="38" t="s">
        <v>91</v>
      </c>
      <c r="EE7" s="38" t="s">
        <v>67</v>
      </c>
      <c r="EF7" s="38" t="s">
        <v>92</v>
      </c>
      <c r="EG7" s="38" t="s">
        <v>92</v>
      </c>
      <c r="EH7" s="38" t="s">
        <v>93</v>
      </c>
      <c r="EI7" s="38" t="s">
        <v>94</v>
      </c>
      <c r="EJ7" s="38" t="s">
        <v>94</v>
      </c>
      <c r="EK7" s="38" t="s">
        <v>94</v>
      </c>
      <c r="EL7" s="38" t="s">
        <v>94</v>
      </c>
      <c r="EM7" s="38" t="s">
        <v>94</v>
      </c>
      <c r="EN7" s="38" t="s">
        <v>94</v>
      </c>
      <c r="EO7" s="38" t="s">
        <v>94</v>
      </c>
      <c r="EP7" s="38" t="s">
        <v>94</v>
      </c>
      <c r="EQ7" s="38" t="s">
        <v>94</v>
      </c>
      <c r="ER7" s="38" t="s">
        <v>94</v>
      </c>
      <c r="ES7" s="38" t="s">
        <v>94</v>
      </c>
      <c r="ET7" s="38" t="s">
        <v>94</v>
      </c>
      <c r="EU7" s="38" t="s">
        <v>94</v>
      </c>
      <c r="EV7" s="38" t="s">
        <v>94</v>
      </c>
      <c r="EW7" s="38" t="s">
        <v>94</v>
      </c>
      <c r="EX7" s="38" t="s">
        <v>95</v>
      </c>
      <c r="EY7" s="38" t="s">
        <v>95</v>
      </c>
      <c r="EZ7" s="38" t="s">
        <v>81</v>
      </c>
      <c r="FA7" s="38" t="s">
        <v>81</v>
      </c>
      <c r="FB7" s="38" t="s">
        <v>81</v>
      </c>
      <c r="FC7" s="38" t="s">
        <v>75</v>
      </c>
      <c r="FD7" s="38" t="s">
        <v>75</v>
      </c>
      <c r="FE7" s="38" t="s">
        <v>79</v>
      </c>
      <c r="FF7" s="38" t="s">
        <v>79</v>
      </c>
      <c r="FG7" s="38" t="s">
        <v>64</v>
      </c>
      <c r="FH7" s="38" t="s">
        <v>81</v>
      </c>
      <c r="FI7" s="38" t="s">
        <v>94</v>
      </c>
      <c r="FJ7" s="38" t="s">
        <v>66</v>
      </c>
      <c r="FK7" s="38" t="s">
        <v>66</v>
      </c>
      <c r="FL7" s="38" t="s">
        <v>66</v>
      </c>
      <c r="FM7" s="38" t="s">
        <v>66</v>
      </c>
      <c r="FN7" s="38" t="s">
        <v>66</v>
      </c>
      <c r="FO7" s="38" t="s">
        <v>67</v>
      </c>
      <c r="FP7" s="38" t="s">
        <v>67</v>
      </c>
      <c r="FQ7" s="38" t="s">
        <v>67</v>
      </c>
      <c r="FR7" s="38" t="s">
        <v>67</v>
      </c>
      <c r="FS7" s="38" t="s">
        <v>144</v>
      </c>
      <c r="FT7" s="38" t="s">
        <v>144</v>
      </c>
      <c r="FU7" s="38" t="s">
        <v>70</v>
      </c>
      <c r="FV7" s="38" t="s">
        <v>75</v>
      </c>
      <c r="FW7" s="38" t="s">
        <v>65</v>
      </c>
      <c r="FX7" s="38" t="s">
        <v>65</v>
      </c>
      <c r="FY7" s="38" t="s">
        <v>146</v>
      </c>
      <c r="FZ7" s="38" t="s">
        <v>146</v>
      </c>
      <c r="GA7" s="38" t="s">
        <v>146</v>
      </c>
      <c r="GB7" s="38" t="s">
        <v>78</v>
      </c>
      <c r="GC7" s="38" t="s">
        <v>147</v>
      </c>
      <c r="GD7" s="38" t="s">
        <v>73</v>
      </c>
      <c r="GE7" s="38" t="s">
        <v>73</v>
      </c>
      <c r="GF7" s="38" t="s">
        <v>73</v>
      </c>
      <c r="GG7" s="38" t="s">
        <v>73</v>
      </c>
      <c r="GH7" s="38" t="s">
        <v>74</v>
      </c>
      <c r="GI7" s="38" t="s">
        <v>74</v>
      </c>
      <c r="GJ7" s="38" t="s">
        <v>77</v>
      </c>
      <c r="GK7" s="38" t="s">
        <v>77</v>
      </c>
      <c r="GL7" s="38" t="s">
        <v>78</v>
      </c>
      <c r="GM7" s="38" t="s">
        <v>78</v>
      </c>
      <c r="GN7" s="38" t="s">
        <v>79</v>
      </c>
      <c r="GO7" s="38" t="s">
        <v>80</v>
      </c>
      <c r="GP7" s="38" t="s">
        <v>80</v>
      </c>
      <c r="GQ7" s="38" t="s">
        <v>80</v>
      </c>
      <c r="GR7" s="38" t="s">
        <v>80</v>
      </c>
      <c r="GS7" s="38" t="s">
        <v>80</v>
      </c>
      <c r="GT7" s="38" t="s">
        <v>64</v>
      </c>
      <c r="GU7" s="38" t="s">
        <v>148</v>
      </c>
      <c r="GV7" s="38" t="s">
        <v>149</v>
      </c>
      <c r="GW7" s="38" t="s">
        <v>65</v>
      </c>
      <c r="GX7" s="38" t="s">
        <v>65</v>
      </c>
      <c r="GY7" s="38" t="s">
        <v>150</v>
      </c>
      <c r="GZ7" s="38" t="s">
        <v>150</v>
      </c>
      <c r="HA7" s="38" t="s">
        <v>150</v>
      </c>
      <c r="HB7" s="38" t="s">
        <v>86</v>
      </c>
      <c r="HC7" s="38" t="s">
        <v>86</v>
      </c>
      <c r="HD7" s="38" t="s">
        <v>87</v>
      </c>
      <c r="HE7" s="38" t="s">
        <v>87</v>
      </c>
      <c r="HF7" s="38" t="s">
        <v>87</v>
      </c>
      <c r="HG7" s="38" t="s">
        <v>88</v>
      </c>
      <c r="HH7" s="38" t="s">
        <v>91</v>
      </c>
      <c r="HI7" s="38" t="s">
        <v>151</v>
      </c>
      <c r="HJ7" s="38" t="s">
        <v>151</v>
      </c>
      <c r="HK7" s="38" t="s">
        <v>152</v>
      </c>
      <c r="HL7" s="38" t="s">
        <v>152</v>
      </c>
      <c r="HM7" s="38" t="s">
        <v>153</v>
      </c>
      <c r="HN7" s="38" t="s">
        <v>153</v>
      </c>
      <c r="HO7" s="38" t="s">
        <v>94</v>
      </c>
      <c r="HP7" s="38" t="s">
        <v>94</v>
      </c>
      <c r="HQ7" s="38" t="s">
        <v>94</v>
      </c>
      <c r="HR7" s="38" t="s">
        <v>94</v>
      </c>
      <c r="HS7" s="38" t="s">
        <v>94</v>
      </c>
      <c r="HT7" s="38" t="s">
        <v>95</v>
      </c>
      <c r="HU7" s="38" t="s">
        <v>95</v>
      </c>
      <c r="HV7" s="38" t="s">
        <v>95</v>
      </c>
      <c r="HW7" s="38" t="s">
        <v>95</v>
      </c>
      <c r="HX7" s="38" t="s">
        <v>94</v>
      </c>
      <c r="HY7" s="38" t="s">
        <v>94</v>
      </c>
      <c r="HZ7" s="38" t="s">
        <v>73</v>
      </c>
      <c r="IA7" s="38" t="s">
        <v>75</v>
      </c>
      <c r="IB7" s="38" t="s">
        <v>79</v>
      </c>
      <c r="IC7" s="38" t="s">
        <v>162</v>
      </c>
      <c r="ID7" s="38" t="s">
        <v>152</v>
      </c>
      <c r="IE7" s="38" t="s">
        <v>75</v>
      </c>
    </row>
    <row r="8" spans="1:239" s="15" customFormat="1" ht="18" customHeight="1">
      <c r="A8" s="48"/>
      <c r="B8" s="49"/>
      <c r="C8" s="39" t="s">
        <v>34</v>
      </c>
      <c r="D8" s="39" t="s">
        <v>31</v>
      </c>
      <c r="E8" s="39" t="s">
        <v>68</v>
      </c>
      <c r="F8" s="39" t="s">
        <v>69</v>
      </c>
      <c r="G8" s="39" t="s">
        <v>60</v>
      </c>
      <c r="H8" s="39" t="s">
        <v>29</v>
      </c>
      <c r="I8" s="39" t="s">
        <v>96</v>
      </c>
      <c r="J8" s="39" t="s">
        <v>97</v>
      </c>
      <c r="K8" s="39" t="s">
        <v>69</v>
      </c>
      <c r="L8" s="39" t="s">
        <v>24</v>
      </c>
      <c r="M8" s="39" t="s">
        <v>98</v>
      </c>
      <c r="N8" s="39" t="s">
        <v>99</v>
      </c>
      <c r="O8" s="39" t="s">
        <v>47</v>
      </c>
      <c r="P8" s="39" t="s">
        <v>48</v>
      </c>
      <c r="Q8" s="39" t="s">
        <v>100</v>
      </c>
      <c r="R8" s="39" t="s">
        <v>44</v>
      </c>
      <c r="S8" s="39" t="s">
        <v>101</v>
      </c>
      <c r="T8" s="39" t="s">
        <v>63</v>
      </c>
      <c r="U8" s="39" t="s">
        <v>102</v>
      </c>
      <c r="V8" s="39" t="s">
        <v>103</v>
      </c>
      <c r="W8" s="39" t="s">
        <v>58</v>
      </c>
      <c r="X8" s="39" t="s">
        <v>36</v>
      </c>
      <c r="Y8" s="39" t="s">
        <v>35</v>
      </c>
      <c r="Z8" s="39" t="s">
        <v>38</v>
      </c>
      <c r="AA8" s="39" t="s">
        <v>63</v>
      </c>
      <c r="AB8" s="39" t="s">
        <v>39</v>
      </c>
      <c r="AC8" s="39" t="s">
        <v>104</v>
      </c>
      <c r="AD8" s="39" t="s">
        <v>105</v>
      </c>
      <c r="AE8" s="39" t="s">
        <v>106</v>
      </c>
      <c r="AF8" s="39" t="s">
        <v>36</v>
      </c>
      <c r="AG8" s="39" t="s">
        <v>107</v>
      </c>
      <c r="AH8" s="39" t="s">
        <v>63</v>
      </c>
      <c r="AI8" s="39" t="s">
        <v>30</v>
      </c>
      <c r="AJ8" s="39" t="s">
        <v>37</v>
      </c>
      <c r="AK8" s="39" t="s">
        <v>31</v>
      </c>
      <c r="AL8" s="39" t="s">
        <v>44</v>
      </c>
      <c r="AM8" s="39" t="s">
        <v>108</v>
      </c>
      <c r="AN8" s="39" t="s">
        <v>59</v>
      </c>
      <c r="AO8" s="39" t="s">
        <v>109</v>
      </c>
      <c r="AP8" s="39" t="s">
        <v>35</v>
      </c>
      <c r="AQ8" s="39" t="s">
        <v>110</v>
      </c>
      <c r="AR8" s="39" t="s">
        <v>32</v>
      </c>
      <c r="AS8" s="39" t="s">
        <v>69</v>
      </c>
      <c r="AT8" s="39" t="s">
        <v>24</v>
      </c>
      <c r="AU8" s="39" t="s">
        <v>98</v>
      </c>
      <c r="AV8" s="39" t="s">
        <v>29</v>
      </c>
      <c r="AW8" s="39" t="s">
        <v>62</v>
      </c>
      <c r="AX8" s="39" t="s">
        <v>111</v>
      </c>
      <c r="AY8" s="39" t="s">
        <v>112</v>
      </c>
      <c r="AZ8" s="39" t="s">
        <v>113</v>
      </c>
      <c r="BA8" s="39" t="s">
        <v>39</v>
      </c>
      <c r="BB8" s="39" t="s">
        <v>34</v>
      </c>
      <c r="BC8" s="39" t="s">
        <v>55</v>
      </c>
      <c r="BD8" s="39" t="s">
        <v>51</v>
      </c>
      <c r="BE8" s="39" t="s">
        <v>114</v>
      </c>
      <c r="BF8" s="39" t="s">
        <v>25</v>
      </c>
      <c r="BG8" s="39" t="s">
        <v>115</v>
      </c>
      <c r="BH8" s="39" t="s">
        <v>41</v>
      </c>
      <c r="BI8" s="39" t="s">
        <v>46</v>
      </c>
      <c r="BJ8" s="39" t="s">
        <v>26</v>
      </c>
      <c r="BK8" s="39" t="s">
        <v>42</v>
      </c>
      <c r="BL8" s="39" t="s">
        <v>43</v>
      </c>
      <c r="BM8" s="39" t="s">
        <v>116</v>
      </c>
      <c r="BN8" s="39" t="s">
        <v>45</v>
      </c>
      <c r="BO8" s="39" t="s">
        <v>50</v>
      </c>
      <c r="BP8" s="39" t="s">
        <v>31</v>
      </c>
      <c r="BQ8" s="39" t="s">
        <v>62</v>
      </c>
      <c r="BR8" s="39" t="s">
        <v>111</v>
      </c>
      <c r="BS8" s="39" t="s">
        <v>38</v>
      </c>
      <c r="BT8" s="39" t="s">
        <v>61</v>
      </c>
      <c r="BU8" s="39" t="s">
        <v>55</v>
      </c>
      <c r="BV8" s="39" t="s">
        <v>28</v>
      </c>
      <c r="BW8" s="39" t="s">
        <v>114</v>
      </c>
      <c r="BX8" s="39" t="s">
        <v>25</v>
      </c>
      <c r="BY8" s="39" t="s">
        <v>117</v>
      </c>
      <c r="BZ8" s="39" t="s">
        <v>62</v>
      </c>
      <c r="CA8" s="39" t="s">
        <v>111</v>
      </c>
      <c r="CB8" s="39" t="s">
        <v>118</v>
      </c>
      <c r="CC8" s="39" t="s">
        <v>119</v>
      </c>
      <c r="CD8" s="39" t="s">
        <v>120</v>
      </c>
      <c r="CE8" s="39" t="s">
        <v>38</v>
      </c>
      <c r="CF8" s="39" t="s">
        <v>39</v>
      </c>
      <c r="CG8" s="39" t="s">
        <v>121</v>
      </c>
      <c r="CH8" s="39" t="s">
        <v>122</v>
      </c>
      <c r="CI8" s="39" t="s">
        <v>123</v>
      </c>
      <c r="CJ8" s="39" t="s">
        <v>124</v>
      </c>
      <c r="CK8" s="39" t="s">
        <v>41</v>
      </c>
      <c r="CL8" s="39" t="s">
        <v>44</v>
      </c>
      <c r="CM8" s="39" t="s">
        <v>59</v>
      </c>
      <c r="CN8" s="39" t="s">
        <v>35</v>
      </c>
      <c r="CO8" s="39" t="s">
        <v>98</v>
      </c>
      <c r="CP8" s="39" t="s">
        <v>29</v>
      </c>
      <c r="CQ8" s="39" t="s">
        <v>125</v>
      </c>
      <c r="CR8" s="39" t="s">
        <v>69</v>
      </c>
      <c r="CS8" s="39" t="s">
        <v>29</v>
      </c>
      <c r="CT8" s="39" t="s">
        <v>114</v>
      </c>
      <c r="CU8" s="39" t="s">
        <v>126</v>
      </c>
      <c r="CV8" s="39" t="s">
        <v>127</v>
      </c>
      <c r="CW8" s="39" t="s">
        <v>128</v>
      </c>
      <c r="CX8" s="39" t="s">
        <v>129</v>
      </c>
      <c r="CY8" s="39" t="s">
        <v>130</v>
      </c>
      <c r="CZ8" s="39" t="s">
        <v>131</v>
      </c>
      <c r="DA8" s="39" t="s">
        <v>23</v>
      </c>
      <c r="DB8" s="39" t="s">
        <v>61</v>
      </c>
      <c r="DC8" s="39" t="s">
        <v>35</v>
      </c>
      <c r="DD8" s="39" t="s">
        <v>36</v>
      </c>
      <c r="DE8" s="39" t="s">
        <v>107</v>
      </c>
      <c r="DF8" s="39" t="s">
        <v>63</v>
      </c>
      <c r="DG8" s="39" t="s">
        <v>31</v>
      </c>
      <c r="DH8" s="39" t="s">
        <v>110</v>
      </c>
      <c r="DI8" s="39" t="s">
        <v>32</v>
      </c>
      <c r="DJ8" s="39" t="s">
        <v>69</v>
      </c>
      <c r="DK8" s="39" t="s">
        <v>131</v>
      </c>
      <c r="DL8" s="39" t="s">
        <v>107</v>
      </c>
      <c r="DM8" s="39" t="s">
        <v>37</v>
      </c>
      <c r="DN8" s="39" t="s">
        <v>69</v>
      </c>
      <c r="DO8" s="39" t="s">
        <v>63</v>
      </c>
      <c r="DP8" s="39" t="s">
        <v>30</v>
      </c>
      <c r="DQ8" s="39" t="s">
        <v>24</v>
      </c>
      <c r="DR8" s="39" t="s">
        <v>132</v>
      </c>
      <c r="DS8" s="39" t="s">
        <v>133</v>
      </c>
      <c r="DT8" s="39" t="s">
        <v>50</v>
      </c>
      <c r="DU8" s="39" t="s">
        <v>134</v>
      </c>
      <c r="DV8" s="39" t="s">
        <v>135</v>
      </c>
      <c r="DW8" s="39" t="s">
        <v>52</v>
      </c>
      <c r="DX8" s="39" t="s">
        <v>33</v>
      </c>
      <c r="DY8" s="39" t="s">
        <v>53</v>
      </c>
      <c r="DZ8" s="39" t="s">
        <v>100</v>
      </c>
      <c r="EA8" s="39" t="s">
        <v>54</v>
      </c>
      <c r="EB8" s="39" t="s">
        <v>136</v>
      </c>
      <c r="EC8" s="39" t="s">
        <v>137</v>
      </c>
      <c r="ED8" s="39" t="s">
        <v>138</v>
      </c>
      <c r="EE8" s="39" t="s">
        <v>110</v>
      </c>
      <c r="EF8" s="39" t="s">
        <v>36</v>
      </c>
      <c r="EG8" s="39" t="s">
        <v>37</v>
      </c>
      <c r="EH8" s="39" t="s">
        <v>59</v>
      </c>
      <c r="EI8" s="39" t="s">
        <v>131</v>
      </c>
      <c r="EJ8" s="39" t="s">
        <v>36</v>
      </c>
      <c r="EK8" s="39" t="s">
        <v>63</v>
      </c>
      <c r="EL8" s="39" t="s">
        <v>30</v>
      </c>
      <c r="EM8" s="39" t="s">
        <v>31</v>
      </c>
      <c r="EN8" s="39" t="s">
        <v>44</v>
      </c>
      <c r="EO8" s="39" t="s">
        <v>24</v>
      </c>
      <c r="EP8" s="39" t="s">
        <v>58</v>
      </c>
      <c r="EQ8" s="39" t="s">
        <v>61</v>
      </c>
      <c r="ER8" s="39" t="s">
        <v>51</v>
      </c>
      <c r="ES8" s="39" t="s">
        <v>114</v>
      </c>
      <c r="ET8" s="39" t="s">
        <v>41</v>
      </c>
      <c r="EU8" s="39" t="s">
        <v>46</v>
      </c>
      <c r="EV8" s="39" t="s">
        <v>42</v>
      </c>
      <c r="EW8" s="39" t="s">
        <v>99</v>
      </c>
      <c r="EX8" s="39" t="s">
        <v>32</v>
      </c>
      <c r="EY8" s="39" t="s">
        <v>41</v>
      </c>
      <c r="EZ8" s="39" t="s">
        <v>35</v>
      </c>
      <c r="FA8" s="39" t="s">
        <v>110</v>
      </c>
      <c r="FB8" s="39" t="s">
        <v>139</v>
      </c>
      <c r="FC8" s="39" t="s">
        <v>103</v>
      </c>
      <c r="FD8" s="39" t="s">
        <v>140</v>
      </c>
      <c r="FE8" s="39" t="s">
        <v>141</v>
      </c>
      <c r="FF8" s="39" t="s">
        <v>142</v>
      </c>
      <c r="FG8" s="39" t="s">
        <v>63</v>
      </c>
      <c r="FH8" s="39" t="s">
        <v>98</v>
      </c>
      <c r="FI8" s="39" t="s">
        <v>143</v>
      </c>
      <c r="FJ8" s="39" t="s">
        <v>31</v>
      </c>
      <c r="FK8" s="39" t="s">
        <v>59</v>
      </c>
      <c r="FL8" s="39" t="s">
        <v>47</v>
      </c>
      <c r="FM8" s="39" t="s">
        <v>145</v>
      </c>
      <c r="FN8" s="39" t="s">
        <v>135</v>
      </c>
      <c r="FO8" s="39" t="s">
        <v>32</v>
      </c>
      <c r="FP8" s="39" t="s">
        <v>24</v>
      </c>
      <c r="FQ8" s="39" t="s">
        <v>98</v>
      </c>
      <c r="FR8" s="39" t="s">
        <v>29</v>
      </c>
      <c r="FS8" s="39" t="s">
        <v>24</v>
      </c>
      <c r="FT8" s="39" t="s">
        <v>29</v>
      </c>
      <c r="FU8" s="39" t="s">
        <v>27</v>
      </c>
      <c r="FV8" s="39" t="s">
        <v>24</v>
      </c>
      <c r="FW8" s="39" t="s">
        <v>37</v>
      </c>
      <c r="FX8" s="39" t="s">
        <v>32</v>
      </c>
      <c r="FY8" s="39" t="s">
        <v>60</v>
      </c>
      <c r="FZ8" s="39" t="s">
        <v>111</v>
      </c>
      <c r="GA8" s="39" t="s">
        <v>112</v>
      </c>
      <c r="GB8" s="39" t="s">
        <v>107</v>
      </c>
      <c r="GC8" s="39" t="s">
        <v>39</v>
      </c>
      <c r="GD8" s="39" t="s">
        <v>107</v>
      </c>
      <c r="GE8" s="39" t="s">
        <v>154</v>
      </c>
      <c r="GF8" s="39" t="s">
        <v>59</v>
      </c>
      <c r="GG8" s="39" t="s">
        <v>155</v>
      </c>
      <c r="GH8" s="39" t="s">
        <v>43</v>
      </c>
      <c r="GI8" s="39" t="s">
        <v>116</v>
      </c>
      <c r="GJ8" s="39" t="s">
        <v>58</v>
      </c>
      <c r="GK8" s="39" t="s">
        <v>61</v>
      </c>
      <c r="GL8" s="39" t="s">
        <v>37</v>
      </c>
      <c r="GM8" s="39" t="s">
        <v>44</v>
      </c>
      <c r="GN8" s="39" t="s">
        <v>156</v>
      </c>
      <c r="GO8" s="39" t="s">
        <v>107</v>
      </c>
      <c r="GP8" s="39" t="s">
        <v>37</v>
      </c>
      <c r="GQ8" s="39" t="s">
        <v>31</v>
      </c>
      <c r="GR8" s="39" t="s">
        <v>62</v>
      </c>
      <c r="GS8" s="39" t="s">
        <v>58</v>
      </c>
      <c r="GT8" s="39" t="s">
        <v>38</v>
      </c>
      <c r="GU8" s="39" t="s">
        <v>49</v>
      </c>
      <c r="GV8" s="39" t="s">
        <v>61</v>
      </c>
      <c r="GW8" s="39" t="s">
        <v>62</v>
      </c>
      <c r="GX8" s="39" t="s">
        <v>39</v>
      </c>
      <c r="GY8" s="39" t="s">
        <v>107</v>
      </c>
      <c r="GZ8" s="39" t="s">
        <v>37</v>
      </c>
      <c r="HA8" s="39" t="s">
        <v>44</v>
      </c>
      <c r="HB8" s="39" t="s">
        <v>44</v>
      </c>
      <c r="HC8" s="39" t="s">
        <v>24</v>
      </c>
      <c r="HD8" s="39" t="s">
        <v>59</v>
      </c>
      <c r="HE8" s="39" t="s">
        <v>35</v>
      </c>
      <c r="HF8" s="39" t="s">
        <v>24</v>
      </c>
      <c r="HG8" s="39" t="s">
        <v>59</v>
      </c>
      <c r="HH8" s="39" t="s">
        <v>128</v>
      </c>
      <c r="HI8" s="39" t="s">
        <v>40</v>
      </c>
      <c r="HJ8" s="39" t="s">
        <v>61</v>
      </c>
      <c r="HK8" s="39" t="s">
        <v>30</v>
      </c>
      <c r="HL8" s="39" t="s">
        <v>29</v>
      </c>
      <c r="HM8" s="39" t="s">
        <v>35</v>
      </c>
      <c r="HN8" s="39" t="s">
        <v>110</v>
      </c>
      <c r="HO8" s="39" t="s">
        <v>37</v>
      </c>
      <c r="HP8" s="39" t="s">
        <v>40</v>
      </c>
      <c r="HQ8" s="39" t="s">
        <v>157</v>
      </c>
      <c r="HR8" s="39" t="s">
        <v>158</v>
      </c>
      <c r="HS8" s="39" t="s">
        <v>33</v>
      </c>
      <c r="HT8" s="39" t="s">
        <v>159</v>
      </c>
      <c r="HU8" s="39" t="s">
        <v>28</v>
      </c>
      <c r="HV8" s="39" t="s">
        <v>25</v>
      </c>
      <c r="HW8" s="39" t="s">
        <v>43</v>
      </c>
      <c r="HX8" s="39" t="s">
        <v>107</v>
      </c>
      <c r="HY8" s="39" t="s">
        <v>35</v>
      </c>
      <c r="HZ8" s="39" t="s">
        <v>160</v>
      </c>
      <c r="IA8" s="39" t="s">
        <v>161</v>
      </c>
      <c r="IB8" s="39" t="s">
        <v>163</v>
      </c>
      <c r="IC8" s="39" t="s">
        <v>164</v>
      </c>
      <c r="ID8" s="39" t="s">
        <v>131</v>
      </c>
      <c r="IE8" s="39" t="s">
        <v>165</v>
      </c>
    </row>
    <row r="9" spans="1:239" s="7" customFormat="1" ht="13.5" customHeight="1">
      <c r="A9" s="16"/>
      <c r="B9" s="16" t="s">
        <v>9</v>
      </c>
      <c r="C9" s="40" t="s">
        <v>166</v>
      </c>
      <c r="D9" s="40" t="s">
        <v>167</v>
      </c>
      <c r="E9" s="40" t="s">
        <v>168</v>
      </c>
      <c r="F9" s="40" t="s">
        <v>169</v>
      </c>
      <c r="G9" s="40" t="s">
        <v>170</v>
      </c>
      <c r="H9" s="40" t="s">
        <v>171</v>
      </c>
      <c r="I9" s="40" t="s">
        <v>172</v>
      </c>
      <c r="J9" s="40" t="s">
        <v>173</v>
      </c>
      <c r="K9" s="40" t="s">
        <v>174</v>
      </c>
      <c r="L9" s="40" t="s">
        <v>174</v>
      </c>
      <c r="M9" s="40" t="s">
        <v>175</v>
      </c>
      <c r="N9" s="40" t="s">
        <v>176</v>
      </c>
      <c r="O9" s="40" t="s">
        <v>177</v>
      </c>
      <c r="P9" s="40" t="s">
        <v>178</v>
      </c>
      <c r="Q9" s="40" t="s">
        <v>179</v>
      </c>
      <c r="R9" s="40" t="s">
        <v>180</v>
      </c>
      <c r="S9" s="40" t="s">
        <v>181</v>
      </c>
      <c r="T9" s="40" t="s">
        <v>182</v>
      </c>
      <c r="U9" s="40" t="s">
        <v>183</v>
      </c>
      <c r="V9" s="40" t="s">
        <v>184</v>
      </c>
      <c r="W9" s="40" t="s">
        <v>185</v>
      </c>
      <c r="X9" s="40" t="s">
        <v>186</v>
      </c>
      <c r="Y9" s="40" t="s">
        <v>187</v>
      </c>
      <c r="Z9" s="40" t="s">
        <v>188</v>
      </c>
      <c r="AA9" s="40" t="s">
        <v>189</v>
      </c>
      <c r="AB9" s="40" t="s">
        <v>190</v>
      </c>
      <c r="AC9" s="40" t="s">
        <v>191</v>
      </c>
      <c r="AD9" s="40" t="s">
        <v>192</v>
      </c>
      <c r="AE9" s="40" t="s">
        <v>193</v>
      </c>
      <c r="AF9" s="40" t="s">
        <v>194</v>
      </c>
      <c r="AG9" s="40" t="s">
        <v>195</v>
      </c>
      <c r="AH9" s="40" t="s">
        <v>196</v>
      </c>
      <c r="AI9" s="40" t="s">
        <v>197</v>
      </c>
      <c r="AJ9" s="40" t="s">
        <v>198</v>
      </c>
      <c r="AK9" s="40" t="s">
        <v>199</v>
      </c>
      <c r="AL9" s="40" t="s">
        <v>200</v>
      </c>
      <c r="AM9" s="40" t="s">
        <v>201</v>
      </c>
      <c r="AN9" s="40" t="s">
        <v>57</v>
      </c>
      <c r="AO9" s="40" t="s">
        <v>202</v>
      </c>
      <c r="AP9" s="40" t="s">
        <v>203</v>
      </c>
      <c r="AQ9" s="40" t="s">
        <v>204</v>
      </c>
      <c r="AR9" s="40" t="s">
        <v>205</v>
      </c>
      <c r="AS9" s="40" t="s">
        <v>206</v>
      </c>
      <c r="AT9" s="40" t="s">
        <v>207</v>
      </c>
      <c r="AU9" s="40" t="s">
        <v>169</v>
      </c>
      <c r="AV9" s="40" t="s">
        <v>208</v>
      </c>
      <c r="AW9" s="40" t="s">
        <v>209</v>
      </c>
      <c r="AX9" s="40" t="s">
        <v>210</v>
      </c>
      <c r="AY9" s="40" t="s">
        <v>211</v>
      </c>
      <c r="AZ9" s="40" t="s">
        <v>212</v>
      </c>
      <c r="BA9" s="40" t="s">
        <v>213</v>
      </c>
      <c r="BB9" s="40" t="s">
        <v>214</v>
      </c>
      <c r="BC9" s="40" t="s">
        <v>215</v>
      </c>
      <c r="BD9" s="40" t="s">
        <v>216</v>
      </c>
      <c r="BE9" s="40" t="s">
        <v>217</v>
      </c>
      <c r="BF9" s="40" t="s">
        <v>218</v>
      </c>
      <c r="BG9" s="40" t="s">
        <v>219</v>
      </c>
      <c r="BH9" s="40" t="s">
        <v>220</v>
      </c>
      <c r="BI9" s="40" t="s">
        <v>221</v>
      </c>
      <c r="BJ9" s="40" t="s">
        <v>222</v>
      </c>
      <c r="BK9" s="40" t="s">
        <v>223</v>
      </c>
      <c r="BL9" s="40" t="s">
        <v>224</v>
      </c>
      <c r="BM9" s="40" t="s">
        <v>225</v>
      </c>
      <c r="BN9" s="40" t="s">
        <v>226</v>
      </c>
      <c r="BO9" s="40" t="s">
        <v>227</v>
      </c>
      <c r="BP9" s="40" t="s">
        <v>228</v>
      </c>
      <c r="BQ9" s="40" t="s">
        <v>229</v>
      </c>
      <c r="BR9" s="40" t="s">
        <v>230</v>
      </c>
      <c r="BS9" s="40" t="s">
        <v>231</v>
      </c>
      <c r="BT9" s="40" t="s">
        <v>232</v>
      </c>
      <c r="BU9" s="40" t="s">
        <v>233</v>
      </c>
      <c r="BV9" s="40" t="s">
        <v>234</v>
      </c>
      <c r="BW9" s="40" t="s">
        <v>235</v>
      </c>
      <c r="BX9" s="40" t="s">
        <v>236</v>
      </c>
      <c r="BY9" s="40" t="s">
        <v>237</v>
      </c>
      <c r="BZ9" s="40" t="s">
        <v>238</v>
      </c>
      <c r="CA9" s="40" t="s">
        <v>239</v>
      </c>
      <c r="CB9" s="40" t="s">
        <v>240</v>
      </c>
      <c r="CC9" s="40" t="s">
        <v>241</v>
      </c>
      <c r="CD9" s="40" t="s">
        <v>242</v>
      </c>
      <c r="CE9" s="40" t="s">
        <v>223</v>
      </c>
      <c r="CF9" s="40" t="s">
        <v>243</v>
      </c>
      <c r="CG9" s="40" t="s">
        <v>244</v>
      </c>
      <c r="CH9" s="40" t="s">
        <v>245</v>
      </c>
      <c r="CI9" s="40" t="s">
        <v>246</v>
      </c>
      <c r="CJ9" s="40" t="s">
        <v>247</v>
      </c>
      <c r="CK9" s="40" t="s">
        <v>248</v>
      </c>
      <c r="CL9" s="40" t="s">
        <v>249</v>
      </c>
      <c r="CM9" s="40" t="s">
        <v>250</v>
      </c>
      <c r="CN9" s="40" t="s">
        <v>251</v>
      </c>
      <c r="CO9" s="40" t="s">
        <v>252</v>
      </c>
      <c r="CP9" s="40" t="s">
        <v>253</v>
      </c>
      <c r="CQ9" s="40" t="s">
        <v>254</v>
      </c>
      <c r="CR9" s="40" t="s">
        <v>193</v>
      </c>
      <c r="CS9" s="40" t="s">
        <v>255</v>
      </c>
      <c r="CT9" s="40" t="s">
        <v>256</v>
      </c>
      <c r="CU9" s="40" t="s">
        <v>257</v>
      </c>
      <c r="CV9" s="40" t="s">
        <v>258</v>
      </c>
      <c r="CW9" s="40" t="s">
        <v>259</v>
      </c>
      <c r="CX9" s="40" t="s">
        <v>260</v>
      </c>
      <c r="CY9" s="40" t="s">
        <v>261</v>
      </c>
      <c r="CZ9" s="40" t="s">
        <v>262</v>
      </c>
      <c r="DA9" s="40" t="s">
        <v>263</v>
      </c>
      <c r="DB9" s="40" t="s">
        <v>264</v>
      </c>
      <c r="DC9" s="40" t="s">
        <v>265</v>
      </c>
      <c r="DD9" s="40" t="s">
        <v>266</v>
      </c>
      <c r="DE9" s="40" t="s">
        <v>267</v>
      </c>
      <c r="DF9" s="40" t="s">
        <v>268</v>
      </c>
      <c r="DG9" s="40" t="s">
        <v>269</v>
      </c>
      <c r="DH9" s="40" t="s">
        <v>270</v>
      </c>
      <c r="DI9" s="40" t="s">
        <v>271</v>
      </c>
      <c r="DJ9" s="40" t="s">
        <v>272</v>
      </c>
      <c r="DK9" s="40" t="s">
        <v>273</v>
      </c>
      <c r="DL9" s="40" t="s">
        <v>274</v>
      </c>
      <c r="DM9" s="40" t="s">
        <v>275</v>
      </c>
      <c r="DN9" s="40" t="s">
        <v>276</v>
      </c>
      <c r="DO9" s="40" t="s">
        <v>277</v>
      </c>
      <c r="DP9" s="40" t="s">
        <v>278</v>
      </c>
      <c r="DQ9" s="40" t="s">
        <v>279</v>
      </c>
      <c r="DR9" s="40" t="s">
        <v>280</v>
      </c>
      <c r="DS9" s="40" t="s">
        <v>281</v>
      </c>
      <c r="DT9" s="40" t="s">
        <v>282</v>
      </c>
      <c r="DU9" s="40" t="s">
        <v>283</v>
      </c>
      <c r="DV9" s="40" t="s">
        <v>172</v>
      </c>
      <c r="DW9" s="40" t="s">
        <v>284</v>
      </c>
      <c r="DX9" s="40" t="s">
        <v>172</v>
      </c>
      <c r="DY9" s="40" t="s">
        <v>285</v>
      </c>
      <c r="DZ9" s="40" t="s">
        <v>286</v>
      </c>
      <c r="EA9" s="40" t="s">
        <v>287</v>
      </c>
      <c r="EB9" s="40" t="s">
        <v>288</v>
      </c>
      <c r="EC9" s="40" t="s">
        <v>289</v>
      </c>
      <c r="ED9" s="40" t="s">
        <v>290</v>
      </c>
      <c r="EE9" s="40" t="s">
        <v>291</v>
      </c>
      <c r="EF9" s="40" t="s">
        <v>185</v>
      </c>
      <c r="EG9" s="40" t="s">
        <v>292</v>
      </c>
      <c r="EH9" s="40" t="s">
        <v>293</v>
      </c>
      <c r="EI9" s="40" t="s">
        <v>294</v>
      </c>
      <c r="EJ9" s="40" t="s">
        <v>295</v>
      </c>
      <c r="EK9" s="40" t="s">
        <v>296</v>
      </c>
      <c r="EL9" s="40" t="s">
        <v>297</v>
      </c>
      <c r="EM9" s="40" t="s">
        <v>298</v>
      </c>
      <c r="EN9" s="40" t="s">
        <v>299</v>
      </c>
      <c r="EO9" s="40" t="s">
        <v>300</v>
      </c>
      <c r="EP9" s="40" t="s">
        <v>301</v>
      </c>
      <c r="EQ9" s="40" t="s">
        <v>302</v>
      </c>
      <c r="ER9" s="40" t="s">
        <v>303</v>
      </c>
      <c r="ES9" s="40" t="s">
        <v>304</v>
      </c>
      <c r="ET9" s="40" t="s">
        <v>305</v>
      </c>
      <c r="EU9" s="40" t="s">
        <v>200</v>
      </c>
      <c r="EV9" s="40" t="s">
        <v>306</v>
      </c>
      <c r="EW9" s="40" t="s">
        <v>307</v>
      </c>
      <c r="EX9" s="40" t="s">
        <v>308</v>
      </c>
      <c r="EY9" s="40" t="s">
        <v>309</v>
      </c>
      <c r="EZ9" s="40" t="s">
        <v>310</v>
      </c>
      <c r="FA9" s="40" t="s">
        <v>311</v>
      </c>
      <c r="FB9" s="40" t="s">
        <v>312</v>
      </c>
      <c r="FC9" s="40" t="s">
        <v>313</v>
      </c>
      <c r="FD9" s="40" t="s">
        <v>314</v>
      </c>
      <c r="FE9" s="40" t="s">
        <v>315</v>
      </c>
      <c r="FF9" s="40" t="s">
        <v>316</v>
      </c>
      <c r="FG9" s="40" t="s">
        <v>317</v>
      </c>
      <c r="FH9" s="40" t="s">
        <v>318</v>
      </c>
      <c r="FI9" s="40" t="s">
        <v>319</v>
      </c>
      <c r="FJ9" s="40" t="s">
        <v>320</v>
      </c>
      <c r="FK9" s="40" t="s">
        <v>321</v>
      </c>
      <c r="FL9" s="40" t="s">
        <v>322</v>
      </c>
      <c r="FM9" s="40" t="s">
        <v>323</v>
      </c>
      <c r="FN9" s="40" t="s">
        <v>324</v>
      </c>
      <c r="FO9" s="40" t="s">
        <v>325</v>
      </c>
      <c r="FP9" s="40" t="s">
        <v>326</v>
      </c>
      <c r="FQ9" s="40" t="s">
        <v>327</v>
      </c>
      <c r="FR9" s="40" t="s">
        <v>216</v>
      </c>
      <c r="FS9" s="40" t="s">
        <v>328</v>
      </c>
      <c r="FT9" s="40" t="s">
        <v>329</v>
      </c>
      <c r="FU9" s="41" t="s">
        <v>330</v>
      </c>
      <c r="FV9" s="40" t="s">
        <v>331</v>
      </c>
      <c r="FW9" s="40" t="s">
        <v>332</v>
      </c>
      <c r="FX9" s="40" t="s">
        <v>333</v>
      </c>
      <c r="FY9" s="40" t="s">
        <v>334</v>
      </c>
      <c r="FZ9" s="40" t="s">
        <v>335</v>
      </c>
      <c r="GA9" s="40" t="s">
        <v>336</v>
      </c>
      <c r="GB9" s="40" t="s">
        <v>337</v>
      </c>
      <c r="GC9" s="40" t="s">
        <v>338</v>
      </c>
      <c r="GD9" s="40" t="s">
        <v>56</v>
      </c>
      <c r="GE9" s="40" t="s">
        <v>339</v>
      </c>
      <c r="GF9" s="40" t="s">
        <v>340</v>
      </c>
      <c r="GG9" s="40" t="s">
        <v>341</v>
      </c>
      <c r="GH9" s="40" t="s">
        <v>342</v>
      </c>
      <c r="GI9" s="40" t="s">
        <v>343</v>
      </c>
      <c r="GJ9" s="40" t="s">
        <v>344</v>
      </c>
      <c r="GK9" s="40" t="s">
        <v>239</v>
      </c>
      <c r="GL9" s="40" t="s">
        <v>345</v>
      </c>
      <c r="GM9" s="40" t="s">
        <v>346</v>
      </c>
      <c r="GN9" s="40" t="s">
        <v>347</v>
      </c>
      <c r="GO9" s="40" t="s">
        <v>171</v>
      </c>
      <c r="GP9" s="40" t="s">
        <v>348</v>
      </c>
      <c r="GQ9" s="40" t="s">
        <v>349</v>
      </c>
      <c r="GR9" s="40" t="s">
        <v>350</v>
      </c>
      <c r="GS9" s="40" t="s">
        <v>326</v>
      </c>
      <c r="GT9" s="40" t="s">
        <v>351</v>
      </c>
      <c r="GU9" s="40" t="s">
        <v>352</v>
      </c>
      <c r="GV9" s="40" t="s">
        <v>353</v>
      </c>
      <c r="GW9" s="40" t="s">
        <v>354</v>
      </c>
      <c r="GX9" s="40" t="s">
        <v>355</v>
      </c>
      <c r="GY9" s="40" t="s">
        <v>356</v>
      </c>
      <c r="GZ9" s="40" t="s">
        <v>357</v>
      </c>
      <c r="HA9" s="40" t="s">
        <v>358</v>
      </c>
      <c r="HB9" s="40" t="s">
        <v>359</v>
      </c>
      <c r="HC9" s="40" t="s">
        <v>360</v>
      </c>
      <c r="HD9" s="40" t="s">
        <v>361</v>
      </c>
      <c r="HE9" s="40" t="s">
        <v>362</v>
      </c>
      <c r="HF9" s="40" t="s">
        <v>363</v>
      </c>
      <c r="HG9" s="40" t="s">
        <v>364</v>
      </c>
      <c r="HH9" s="40" t="s">
        <v>365</v>
      </c>
      <c r="HI9" s="40" t="s">
        <v>366</v>
      </c>
      <c r="HJ9" s="40" t="s">
        <v>367</v>
      </c>
      <c r="HK9" s="40" t="s">
        <v>368</v>
      </c>
      <c r="HL9" s="40" t="s">
        <v>369</v>
      </c>
      <c r="HM9" s="40" t="s">
        <v>370</v>
      </c>
      <c r="HN9" s="40" t="s">
        <v>371</v>
      </c>
      <c r="HO9" s="40" t="s">
        <v>372</v>
      </c>
      <c r="HP9" s="40" t="s">
        <v>373</v>
      </c>
      <c r="HQ9" s="40" t="s">
        <v>374</v>
      </c>
      <c r="HR9" s="40" t="s">
        <v>375</v>
      </c>
      <c r="HS9" s="40" t="s">
        <v>376</v>
      </c>
      <c r="HT9" s="40" t="s">
        <v>377</v>
      </c>
      <c r="HU9" s="40" t="s">
        <v>378</v>
      </c>
      <c r="HV9" s="40" t="s">
        <v>379</v>
      </c>
      <c r="HW9" s="40" t="s">
        <v>380</v>
      </c>
      <c r="HX9" s="40" t="s">
        <v>381</v>
      </c>
      <c r="HY9" s="40" t="s">
        <v>382</v>
      </c>
      <c r="HZ9" s="40" t="s">
        <v>383</v>
      </c>
      <c r="IA9" s="40" t="s">
        <v>384</v>
      </c>
      <c r="IB9" s="40" t="s">
        <v>385</v>
      </c>
      <c r="IC9" s="40" t="s">
        <v>386</v>
      </c>
      <c r="ID9" s="41" t="s">
        <v>387</v>
      </c>
      <c r="IE9" s="40" t="s">
        <v>388</v>
      </c>
    </row>
    <row r="10" spans="1:239" s="7" customFormat="1" ht="13.5" customHeight="1" thickBot="1">
      <c r="A10" s="16"/>
      <c r="B10" s="16" t="s">
        <v>10</v>
      </c>
      <c r="C10" s="40" t="s">
        <v>166</v>
      </c>
      <c r="D10" s="40" t="s">
        <v>167</v>
      </c>
      <c r="E10" s="40" t="s">
        <v>168</v>
      </c>
      <c r="F10" s="40" t="s">
        <v>169</v>
      </c>
      <c r="G10" s="40" t="s">
        <v>170</v>
      </c>
      <c r="H10" s="40" t="s">
        <v>171</v>
      </c>
      <c r="I10" s="40" t="s">
        <v>172</v>
      </c>
      <c r="J10" s="40" t="s">
        <v>173</v>
      </c>
      <c r="K10" s="40" t="s">
        <v>174</v>
      </c>
      <c r="L10" s="40" t="s">
        <v>174</v>
      </c>
      <c r="M10" s="40" t="s">
        <v>175</v>
      </c>
      <c r="N10" s="40" t="s">
        <v>176</v>
      </c>
      <c r="O10" s="40" t="s">
        <v>177</v>
      </c>
      <c r="P10" s="40" t="s">
        <v>178</v>
      </c>
      <c r="Q10" s="40" t="s">
        <v>179</v>
      </c>
      <c r="R10" s="40" t="s">
        <v>180</v>
      </c>
      <c r="S10" s="40" t="s">
        <v>181</v>
      </c>
      <c r="T10" s="40" t="s">
        <v>182</v>
      </c>
      <c r="U10" s="40" t="s">
        <v>183</v>
      </c>
      <c r="V10" s="40" t="s">
        <v>184</v>
      </c>
      <c r="W10" s="40" t="s">
        <v>185</v>
      </c>
      <c r="X10" s="40" t="s">
        <v>186</v>
      </c>
      <c r="Y10" s="40" t="s">
        <v>187</v>
      </c>
      <c r="Z10" s="40" t="s">
        <v>188</v>
      </c>
      <c r="AA10" s="40" t="s">
        <v>189</v>
      </c>
      <c r="AB10" s="40" t="s">
        <v>190</v>
      </c>
      <c r="AC10" s="40" t="s">
        <v>191</v>
      </c>
      <c r="AD10" s="40" t="s">
        <v>192</v>
      </c>
      <c r="AE10" s="40" t="s">
        <v>193</v>
      </c>
      <c r="AF10" s="40" t="s">
        <v>194</v>
      </c>
      <c r="AG10" s="40" t="s">
        <v>195</v>
      </c>
      <c r="AH10" s="40" t="s">
        <v>196</v>
      </c>
      <c r="AI10" s="40" t="s">
        <v>197</v>
      </c>
      <c r="AJ10" s="40" t="s">
        <v>198</v>
      </c>
      <c r="AK10" s="40" t="s">
        <v>199</v>
      </c>
      <c r="AL10" s="40" t="s">
        <v>200</v>
      </c>
      <c r="AM10" s="40" t="s">
        <v>201</v>
      </c>
      <c r="AN10" s="40" t="s">
        <v>57</v>
      </c>
      <c r="AO10" s="40" t="s">
        <v>202</v>
      </c>
      <c r="AP10" s="40" t="s">
        <v>203</v>
      </c>
      <c r="AQ10" s="40" t="s">
        <v>204</v>
      </c>
      <c r="AR10" s="40" t="s">
        <v>205</v>
      </c>
      <c r="AS10" s="40" t="s">
        <v>206</v>
      </c>
      <c r="AT10" s="40" t="s">
        <v>207</v>
      </c>
      <c r="AU10" s="40" t="s">
        <v>169</v>
      </c>
      <c r="AV10" s="40" t="s">
        <v>208</v>
      </c>
      <c r="AW10" s="40" t="s">
        <v>209</v>
      </c>
      <c r="AX10" s="40" t="s">
        <v>210</v>
      </c>
      <c r="AY10" s="40" t="s">
        <v>211</v>
      </c>
      <c r="AZ10" s="40" t="s">
        <v>212</v>
      </c>
      <c r="BA10" s="40" t="s">
        <v>213</v>
      </c>
      <c r="BB10" s="40" t="s">
        <v>214</v>
      </c>
      <c r="BC10" s="40" t="s">
        <v>215</v>
      </c>
      <c r="BD10" s="40" t="s">
        <v>216</v>
      </c>
      <c r="BE10" s="40" t="s">
        <v>217</v>
      </c>
      <c r="BF10" s="40" t="s">
        <v>218</v>
      </c>
      <c r="BG10" s="40" t="s">
        <v>219</v>
      </c>
      <c r="BH10" s="40" t="s">
        <v>220</v>
      </c>
      <c r="BI10" s="40" t="s">
        <v>221</v>
      </c>
      <c r="BJ10" s="40" t="s">
        <v>222</v>
      </c>
      <c r="BK10" s="40" t="s">
        <v>223</v>
      </c>
      <c r="BL10" s="40" t="s">
        <v>224</v>
      </c>
      <c r="BM10" s="40" t="s">
        <v>225</v>
      </c>
      <c r="BN10" s="40" t="s">
        <v>226</v>
      </c>
      <c r="BO10" s="40" t="s">
        <v>227</v>
      </c>
      <c r="BP10" s="40" t="s">
        <v>228</v>
      </c>
      <c r="BQ10" s="40" t="s">
        <v>229</v>
      </c>
      <c r="BR10" s="40" t="s">
        <v>230</v>
      </c>
      <c r="BS10" s="40" t="s">
        <v>231</v>
      </c>
      <c r="BT10" s="40" t="s">
        <v>232</v>
      </c>
      <c r="BU10" s="40" t="s">
        <v>233</v>
      </c>
      <c r="BV10" s="40" t="s">
        <v>234</v>
      </c>
      <c r="BW10" s="40" t="s">
        <v>235</v>
      </c>
      <c r="BX10" s="40" t="s">
        <v>236</v>
      </c>
      <c r="BY10" s="40" t="s">
        <v>237</v>
      </c>
      <c r="BZ10" s="40" t="s">
        <v>238</v>
      </c>
      <c r="CA10" s="40" t="s">
        <v>239</v>
      </c>
      <c r="CB10" s="40" t="s">
        <v>240</v>
      </c>
      <c r="CC10" s="40" t="s">
        <v>241</v>
      </c>
      <c r="CD10" s="40" t="s">
        <v>242</v>
      </c>
      <c r="CE10" s="40" t="s">
        <v>223</v>
      </c>
      <c r="CF10" s="40" t="s">
        <v>243</v>
      </c>
      <c r="CG10" s="40" t="s">
        <v>244</v>
      </c>
      <c r="CH10" s="40" t="s">
        <v>245</v>
      </c>
      <c r="CI10" s="40" t="s">
        <v>246</v>
      </c>
      <c r="CJ10" s="40" t="s">
        <v>247</v>
      </c>
      <c r="CK10" s="40" t="s">
        <v>248</v>
      </c>
      <c r="CL10" s="40" t="s">
        <v>249</v>
      </c>
      <c r="CM10" s="40" t="s">
        <v>250</v>
      </c>
      <c r="CN10" s="40" t="s">
        <v>251</v>
      </c>
      <c r="CO10" s="40" t="s">
        <v>252</v>
      </c>
      <c r="CP10" s="40" t="s">
        <v>253</v>
      </c>
      <c r="CQ10" s="40" t="s">
        <v>254</v>
      </c>
      <c r="CR10" s="40" t="s">
        <v>193</v>
      </c>
      <c r="CS10" s="40" t="s">
        <v>255</v>
      </c>
      <c r="CT10" s="40" t="s">
        <v>256</v>
      </c>
      <c r="CU10" s="40" t="s">
        <v>257</v>
      </c>
      <c r="CV10" s="40" t="s">
        <v>258</v>
      </c>
      <c r="CW10" s="40" t="s">
        <v>259</v>
      </c>
      <c r="CX10" s="40" t="s">
        <v>260</v>
      </c>
      <c r="CY10" s="40" t="s">
        <v>261</v>
      </c>
      <c r="CZ10" s="40" t="s">
        <v>262</v>
      </c>
      <c r="DA10" s="40" t="s">
        <v>263</v>
      </c>
      <c r="DB10" s="40" t="s">
        <v>264</v>
      </c>
      <c r="DC10" s="40" t="s">
        <v>265</v>
      </c>
      <c r="DD10" s="40" t="s">
        <v>266</v>
      </c>
      <c r="DE10" s="40" t="s">
        <v>267</v>
      </c>
      <c r="DF10" s="40" t="s">
        <v>268</v>
      </c>
      <c r="DG10" s="40" t="s">
        <v>269</v>
      </c>
      <c r="DH10" s="40" t="s">
        <v>270</v>
      </c>
      <c r="DI10" s="40" t="s">
        <v>271</v>
      </c>
      <c r="DJ10" s="40" t="s">
        <v>272</v>
      </c>
      <c r="DK10" s="40" t="s">
        <v>273</v>
      </c>
      <c r="DL10" s="40" t="s">
        <v>274</v>
      </c>
      <c r="DM10" s="40" t="s">
        <v>275</v>
      </c>
      <c r="DN10" s="40" t="s">
        <v>276</v>
      </c>
      <c r="DO10" s="40" t="s">
        <v>277</v>
      </c>
      <c r="DP10" s="40" t="s">
        <v>278</v>
      </c>
      <c r="DQ10" s="40" t="s">
        <v>279</v>
      </c>
      <c r="DR10" s="40" t="s">
        <v>280</v>
      </c>
      <c r="DS10" s="40" t="s">
        <v>281</v>
      </c>
      <c r="DT10" s="40" t="s">
        <v>282</v>
      </c>
      <c r="DU10" s="40" t="s">
        <v>283</v>
      </c>
      <c r="DV10" s="40" t="s">
        <v>172</v>
      </c>
      <c r="DW10" s="40" t="s">
        <v>284</v>
      </c>
      <c r="DX10" s="40" t="s">
        <v>172</v>
      </c>
      <c r="DY10" s="40" t="s">
        <v>285</v>
      </c>
      <c r="DZ10" s="40" t="s">
        <v>286</v>
      </c>
      <c r="EA10" s="40" t="s">
        <v>287</v>
      </c>
      <c r="EB10" s="40" t="s">
        <v>288</v>
      </c>
      <c r="EC10" s="40" t="s">
        <v>289</v>
      </c>
      <c r="ED10" s="40" t="s">
        <v>290</v>
      </c>
      <c r="EE10" s="40" t="s">
        <v>291</v>
      </c>
      <c r="EF10" s="40" t="s">
        <v>185</v>
      </c>
      <c r="EG10" s="40" t="s">
        <v>292</v>
      </c>
      <c r="EH10" s="40" t="s">
        <v>293</v>
      </c>
      <c r="EI10" s="40" t="s">
        <v>294</v>
      </c>
      <c r="EJ10" s="40" t="s">
        <v>295</v>
      </c>
      <c r="EK10" s="40" t="s">
        <v>296</v>
      </c>
      <c r="EL10" s="40" t="s">
        <v>297</v>
      </c>
      <c r="EM10" s="40" t="s">
        <v>298</v>
      </c>
      <c r="EN10" s="40" t="s">
        <v>299</v>
      </c>
      <c r="EO10" s="40" t="s">
        <v>300</v>
      </c>
      <c r="EP10" s="40" t="s">
        <v>301</v>
      </c>
      <c r="EQ10" s="40" t="s">
        <v>302</v>
      </c>
      <c r="ER10" s="40" t="s">
        <v>303</v>
      </c>
      <c r="ES10" s="40" t="s">
        <v>304</v>
      </c>
      <c r="ET10" s="40" t="s">
        <v>305</v>
      </c>
      <c r="EU10" s="40" t="s">
        <v>200</v>
      </c>
      <c r="EV10" s="40" t="s">
        <v>306</v>
      </c>
      <c r="EW10" s="40" t="s">
        <v>307</v>
      </c>
      <c r="EX10" s="40" t="s">
        <v>308</v>
      </c>
      <c r="EY10" s="40" t="s">
        <v>309</v>
      </c>
      <c r="EZ10" s="40" t="s">
        <v>310</v>
      </c>
      <c r="FA10" s="40" t="s">
        <v>311</v>
      </c>
      <c r="FB10" s="40" t="s">
        <v>312</v>
      </c>
      <c r="FC10" s="40" t="s">
        <v>313</v>
      </c>
      <c r="FD10" s="40" t="s">
        <v>314</v>
      </c>
      <c r="FE10" s="40" t="s">
        <v>315</v>
      </c>
      <c r="FF10" s="40" t="s">
        <v>316</v>
      </c>
      <c r="FG10" s="40" t="s">
        <v>317</v>
      </c>
      <c r="FH10" s="40" t="s">
        <v>318</v>
      </c>
      <c r="FI10" s="40" t="s">
        <v>319</v>
      </c>
      <c r="FJ10" s="40" t="s">
        <v>320</v>
      </c>
      <c r="FK10" s="40" t="s">
        <v>321</v>
      </c>
      <c r="FL10" s="40" t="s">
        <v>322</v>
      </c>
      <c r="FM10" s="40" t="s">
        <v>323</v>
      </c>
      <c r="FN10" s="40" t="s">
        <v>324</v>
      </c>
      <c r="FO10" s="40" t="s">
        <v>325</v>
      </c>
      <c r="FP10" s="40" t="s">
        <v>326</v>
      </c>
      <c r="FQ10" s="40" t="s">
        <v>327</v>
      </c>
      <c r="FR10" s="40" t="s">
        <v>216</v>
      </c>
      <c r="FS10" s="40" t="s">
        <v>328</v>
      </c>
      <c r="FT10" s="40" t="s">
        <v>329</v>
      </c>
      <c r="FU10" s="41" t="s">
        <v>330</v>
      </c>
      <c r="FV10" s="40" t="s">
        <v>331</v>
      </c>
      <c r="FW10" s="40" t="s">
        <v>332</v>
      </c>
      <c r="FX10" s="40" t="s">
        <v>333</v>
      </c>
      <c r="FY10" s="40" t="s">
        <v>334</v>
      </c>
      <c r="FZ10" s="40" t="s">
        <v>335</v>
      </c>
      <c r="GA10" s="40" t="s">
        <v>336</v>
      </c>
      <c r="GB10" s="40" t="s">
        <v>337</v>
      </c>
      <c r="GC10" s="40" t="s">
        <v>338</v>
      </c>
      <c r="GD10" s="40" t="s">
        <v>56</v>
      </c>
      <c r="GE10" s="40" t="s">
        <v>339</v>
      </c>
      <c r="GF10" s="40" t="s">
        <v>340</v>
      </c>
      <c r="GG10" s="40" t="s">
        <v>341</v>
      </c>
      <c r="GH10" s="40" t="s">
        <v>342</v>
      </c>
      <c r="GI10" s="40" t="s">
        <v>343</v>
      </c>
      <c r="GJ10" s="40" t="s">
        <v>344</v>
      </c>
      <c r="GK10" s="40" t="s">
        <v>239</v>
      </c>
      <c r="GL10" s="40" t="s">
        <v>345</v>
      </c>
      <c r="GM10" s="40" t="s">
        <v>346</v>
      </c>
      <c r="GN10" s="40" t="s">
        <v>347</v>
      </c>
      <c r="GO10" s="40" t="s">
        <v>171</v>
      </c>
      <c r="GP10" s="40" t="s">
        <v>348</v>
      </c>
      <c r="GQ10" s="40" t="s">
        <v>349</v>
      </c>
      <c r="GR10" s="40" t="s">
        <v>350</v>
      </c>
      <c r="GS10" s="40" t="s">
        <v>326</v>
      </c>
      <c r="GT10" s="40" t="s">
        <v>351</v>
      </c>
      <c r="GU10" s="40" t="s">
        <v>352</v>
      </c>
      <c r="GV10" s="40" t="s">
        <v>353</v>
      </c>
      <c r="GW10" s="40" t="s">
        <v>354</v>
      </c>
      <c r="GX10" s="40" t="s">
        <v>355</v>
      </c>
      <c r="GY10" s="40" t="s">
        <v>356</v>
      </c>
      <c r="GZ10" s="40" t="s">
        <v>357</v>
      </c>
      <c r="HA10" s="40" t="s">
        <v>358</v>
      </c>
      <c r="HB10" s="40" t="s">
        <v>359</v>
      </c>
      <c r="HC10" s="40" t="s">
        <v>360</v>
      </c>
      <c r="HD10" s="40" t="s">
        <v>361</v>
      </c>
      <c r="HE10" s="40" t="s">
        <v>362</v>
      </c>
      <c r="HF10" s="40" t="s">
        <v>363</v>
      </c>
      <c r="HG10" s="40" t="s">
        <v>364</v>
      </c>
      <c r="HH10" s="40" t="s">
        <v>365</v>
      </c>
      <c r="HI10" s="40" t="s">
        <v>366</v>
      </c>
      <c r="HJ10" s="40" t="s">
        <v>367</v>
      </c>
      <c r="HK10" s="40" t="s">
        <v>368</v>
      </c>
      <c r="HL10" s="40" t="s">
        <v>369</v>
      </c>
      <c r="HM10" s="40" t="s">
        <v>370</v>
      </c>
      <c r="HN10" s="40" t="s">
        <v>371</v>
      </c>
      <c r="HO10" s="40" t="s">
        <v>372</v>
      </c>
      <c r="HP10" s="40" t="s">
        <v>373</v>
      </c>
      <c r="HQ10" s="40" t="s">
        <v>374</v>
      </c>
      <c r="HR10" s="40" t="s">
        <v>375</v>
      </c>
      <c r="HS10" s="40" t="s">
        <v>376</v>
      </c>
      <c r="HT10" s="40" t="s">
        <v>377</v>
      </c>
      <c r="HU10" s="40" t="s">
        <v>378</v>
      </c>
      <c r="HV10" s="40" t="s">
        <v>379</v>
      </c>
      <c r="HW10" s="40" t="s">
        <v>380</v>
      </c>
      <c r="HX10" s="40" t="s">
        <v>381</v>
      </c>
      <c r="HY10" s="40" t="s">
        <v>382</v>
      </c>
      <c r="HZ10" s="40" t="s">
        <v>383</v>
      </c>
      <c r="IA10" s="40" t="s">
        <v>384</v>
      </c>
      <c r="IB10" s="40" t="s">
        <v>385</v>
      </c>
      <c r="IC10" s="40" t="s">
        <v>386</v>
      </c>
      <c r="ID10" s="41" t="s">
        <v>387</v>
      </c>
      <c r="IE10" s="40" t="s">
        <v>388</v>
      </c>
    </row>
    <row r="11" spans="1:239" s="7" customFormat="1" ht="13.5" customHeight="1" thickTop="1">
      <c r="A11" s="44" t="s">
        <v>6</v>
      </c>
      <c r="B11" s="25" t="s">
        <v>3</v>
      </c>
      <c r="C11" s="17">
        <f aca="true" t="shared" si="0" ref="C11:J11">C10*45%/100</f>
        <v>3.1576500000000003</v>
      </c>
      <c r="D11" s="17">
        <f t="shared" si="0"/>
        <v>2.60505</v>
      </c>
      <c r="E11" s="17">
        <f t="shared" si="0"/>
        <v>2.51145</v>
      </c>
      <c r="F11" s="17">
        <f t="shared" si="0"/>
        <v>0.6376499999999999</v>
      </c>
      <c r="G11" s="17">
        <f t="shared" si="0"/>
        <v>0.909</v>
      </c>
      <c r="H11" s="17">
        <f t="shared" si="0"/>
        <v>0.54405</v>
      </c>
      <c r="I11" s="17">
        <f t="shared" si="0"/>
        <v>0.62505</v>
      </c>
      <c r="J11" s="17">
        <f t="shared" si="0"/>
        <v>0.36405</v>
      </c>
      <c r="K11" s="17">
        <f aca="true" t="shared" si="1" ref="K11:S11">K10*45%/100</f>
        <v>0.36765000000000003</v>
      </c>
      <c r="L11" s="17">
        <f t="shared" si="1"/>
        <v>0.36765000000000003</v>
      </c>
      <c r="M11" s="17">
        <f t="shared" si="1"/>
        <v>0.3636</v>
      </c>
      <c r="N11" s="17">
        <f t="shared" si="1"/>
        <v>0.3564</v>
      </c>
      <c r="O11" s="17">
        <f t="shared" si="1"/>
        <v>2.59425</v>
      </c>
      <c r="P11" s="17">
        <f t="shared" si="1"/>
        <v>0.36315000000000003</v>
      </c>
      <c r="Q11" s="17">
        <f t="shared" si="1"/>
        <v>0.34740000000000004</v>
      </c>
      <c r="R11" s="17">
        <f t="shared" si="1"/>
        <v>1.18125</v>
      </c>
      <c r="S11" s="17">
        <f t="shared" si="1"/>
        <v>1.78965</v>
      </c>
      <c r="T11" s="17">
        <f aca="true" t="shared" si="2" ref="T11:AJ11">T10*45%/100</f>
        <v>2.3301</v>
      </c>
      <c r="U11" s="17">
        <f t="shared" si="2"/>
        <v>1.818</v>
      </c>
      <c r="V11" s="17">
        <f t="shared" si="2"/>
        <v>1.5705</v>
      </c>
      <c r="W11" s="17">
        <f t="shared" si="2"/>
        <v>0.8194499999999999</v>
      </c>
      <c r="X11" s="17">
        <f t="shared" si="2"/>
        <v>1.90035</v>
      </c>
      <c r="Y11" s="17">
        <f t="shared" si="2"/>
        <v>2.34135</v>
      </c>
      <c r="Z11" s="17">
        <f t="shared" si="2"/>
        <v>0.36269999999999997</v>
      </c>
      <c r="AA11" s="17">
        <f t="shared" si="2"/>
        <v>1.9287</v>
      </c>
      <c r="AB11" s="17">
        <f t="shared" si="2"/>
        <v>2.3967</v>
      </c>
      <c r="AC11" s="17">
        <f t="shared" si="2"/>
        <v>0.56115</v>
      </c>
      <c r="AD11" s="17">
        <f t="shared" si="2"/>
        <v>1.3819500000000002</v>
      </c>
      <c r="AE11" s="17">
        <f t="shared" si="2"/>
        <v>0.68715</v>
      </c>
      <c r="AF11" s="17">
        <f t="shared" si="2"/>
        <v>0.6691499999999999</v>
      </c>
      <c r="AG11" s="17">
        <f t="shared" si="2"/>
        <v>0.6803999999999999</v>
      </c>
      <c r="AH11" s="17">
        <f t="shared" si="2"/>
        <v>0.69435</v>
      </c>
      <c r="AI11" s="17">
        <f t="shared" si="2"/>
        <v>0.6822</v>
      </c>
      <c r="AJ11" s="17">
        <f t="shared" si="2"/>
        <v>0.6867</v>
      </c>
      <c r="AK11" s="17">
        <f aca="true" t="shared" si="3" ref="AK11:BL11">AK10*45%/100</f>
        <v>0.6813000000000001</v>
      </c>
      <c r="AL11" s="17">
        <f t="shared" si="3"/>
        <v>0.68355</v>
      </c>
      <c r="AM11" s="17">
        <f t="shared" si="3"/>
        <v>1.07505</v>
      </c>
      <c r="AN11" s="17">
        <f t="shared" si="3"/>
        <v>0.612</v>
      </c>
      <c r="AO11" s="17">
        <f t="shared" si="3"/>
        <v>0.8874</v>
      </c>
      <c r="AP11" s="17">
        <f t="shared" si="3"/>
        <v>0.65385</v>
      </c>
      <c r="AQ11" s="17">
        <f t="shared" si="3"/>
        <v>0.7263000000000001</v>
      </c>
      <c r="AR11" s="17">
        <f t="shared" si="3"/>
        <v>0.6156000000000001</v>
      </c>
      <c r="AS11" s="17">
        <f t="shared" si="3"/>
        <v>0.62775</v>
      </c>
      <c r="AT11" s="17">
        <f t="shared" si="3"/>
        <v>0.5958000000000001</v>
      </c>
      <c r="AU11" s="17">
        <f t="shared" si="3"/>
        <v>0.6376499999999999</v>
      </c>
      <c r="AV11" s="17">
        <f t="shared" si="3"/>
        <v>0.6286499999999999</v>
      </c>
      <c r="AW11" s="17">
        <f t="shared" si="3"/>
        <v>0.4788</v>
      </c>
      <c r="AX11" s="17">
        <f t="shared" si="3"/>
        <v>0.62595</v>
      </c>
      <c r="AY11" s="17">
        <f t="shared" si="3"/>
        <v>0.6192</v>
      </c>
      <c r="AZ11" s="17">
        <f t="shared" si="3"/>
        <v>0.57825</v>
      </c>
      <c r="BA11" s="17">
        <f t="shared" si="3"/>
        <v>0.6268500000000001</v>
      </c>
      <c r="BB11" s="17">
        <f t="shared" si="3"/>
        <v>0.7434000000000001</v>
      </c>
      <c r="BC11" s="17">
        <f t="shared" si="3"/>
        <v>0.65925</v>
      </c>
      <c r="BD11" s="17">
        <f t="shared" si="3"/>
        <v>0.6453</v>
      </c>
      <c r="BE11" s="17">
        <f t="shared" si="3"/>
        <v>0.5634</v>
      </c>
      <c r="BF11" s="17">
        <f t="shared" si="3"/>
        <v>0.37440000000000007</v>
      </c>
      <c r="BG11" s="17">
        <f t="shared" si="3"/>
        <v>0.55845</v>
      </c>
      <c r="BH11" s="17">
        <f t="shared" si="3"/>
        <v>0.5868000000000001</v>
      </c>
      <c r="BI11" s="17">
        <f t="shared" si="3"/>
        <v>0.64125</v>
      </c>
      <c r="BJ11" s="17">
        <f t="shared" si="3"/>
        <v>0.7343999999999999</v>
      </c>
      <c r="BK11" s="17">
        <f t="shared" si="3"/>
        <v>0.7371000000000001</v>
      </c>
      <c r="BL11" s="17">
        <f t="shared" si="3"/>
        <v>0.6138</v>
      </c>
      <c r="BM11" s="17">
        <f aca="true" t="shared" si="4" ref="BM11:BX11">BM10*45%/100</f>
        <v>0.6282</v>
      </c>
      <c r="BN11" s="17">
        <f t="shared" si="4"/>
        <v>0.94095</v>
      </c>
      <c r="BO11" s="17">
        <f t="shared" si="4"/>
        <v>0.6313500000000001</v>
      </c>
      <c r="BP11" s="17">
        <f t="shared" si="4"/>
        <v>2.4759</v>
      </c>
      <c r="BQ11" s="17">
        <f t="shared" si="4"/>
        <v>0.37215000000000004</v>
      </c>
      <c r="BR11" s="17">
        <f t="shared" si="4"/>
        <v>0.33390000000000003</v>
      </c>
      <c r="BS11" s="17">
        <f t="shared" si="4"/>
        <v>0.4977</v>
      </c>
      <c r="BT11" s="17">
        <f t="shared" si="4"/>
        <v>0.35190000000000005</v>
      </c>
      <c r="BU11" s="17">
        <f t="shared" si="4"/>
        <v>0.35595</v>
      </c>
      <c r="BV11" s="17">
        <f t="shared" si="4"/>
        <v>0.36135</v>
      </c>
      <c r="BW11" s="17">
        <f t="shared" si="4"/>
        <v>2.6090999999999998</v>
      </c>
      <c r="BX11" s="17">
        <f t="shared" si="4"/>
        <v>2.65545</v>
      </c>
      <c r="BY11" s="17">
        <f aca="true" t="shared" si="5" ref="BY11:CZ11">BY10*45%/100</f>
        <v>1.4706000000000001</v>
      </c>
      <c r="BZ11" s="17">
        <f t="shared" si="5"/>
        <v>1.5525</v>
      </c>
      <c r="CA11" s="17">
        <f t="shared" si="5"/>
        <v>0.73125</v>
      </c>
      <c r="CB11" s="17">
        <f t="shared" si="5"/>
        <v>0.35955000000000004</v>
      </c>
      <c r="CC11" s="17">
        <f t="shared" si="5"/>
        <v>0.36585</v>
      </c>
      <c r="CD11" s="17">
        <f t="shared" si="5"/>
        <v>0.37125</v>
      </c>
      <c r="CE11" s="17">
        <f t="shared" si="5"/>
        <v>0.7371000000000001</v>
      </c>
      <c r="CF11" s="17">
        <f t="shared" si="5"/>
        <v>0.7348500000000001</v>
      </c>
      <c r="CG11" s="17">
        <f t="shared" si="5"/>
        <v>0.42840000000000006</v>
      </c>
      <c r="CH11" s="17">
        <f t="shared" si="5"/>
        <v>0.7236000000000001</v>
      </c>
      <c r="CI11" s="17">
        <f t="shared" si="5"/>
        <v>0.4932</v>
      </c>
      <c r="CJ11" s="17">
        <f t="shared" si="5"/>
        <v>2.34945</v>
      </c>
      <c r="CK11" s="17">
        <f t="shared" si="5"/>
        <v>0.83025</v>
      </c>
      <c r="CL11" s="17">
        <f t="shared" si="5"/>
        <v>0.47295000000000004</v>
      </c>
      <c r="CM11" s="17">
        <f t="shared" si="5"/>
        <v>0.42119999999999996</v>
      </c>
      <c r="CN11" s="17">
        <f t="shared" si="5"/>
        <v>0.66375</v>
      </c>
      <c r="CO11" s="17">
        <f t="shared" si="5"/>
        <v>0.9171</v>
      </c>
      <c r="CP11" s="17">
        <f t="shared" si="5"/>
        <v>0.9675</v>
      </c>
      <c r="CQ11" s="17">
        <f t="shared" si="5"/>
        <v>1.05795</v>
      </c>
      <c r="CR11" s="17">
        <f t="shared" si="5"/>
        <v>0.68715</v>
      </c>
      <c r="CS11" s="17">
        <f t="shared" si="5"/>
        <v>0.6975</v>
      </c>
      <c r="CT11" s="17">
        <f t="shared" si="5"/>
        <v>0.315</v>
      </c>
      <c r="CU11" s="17">
        <f t="shared" si="5"/>
        <v>0.30735</v>
      </c>
      <c r="CV11" s="17">
        <f t="shared" si="5"/>
        <v>0.5075999999999999</v>
      </c>
      <c r="CW11" s="17">
        <f t="shared" si="5"/>
        <v>0.3429</v>
      </c>
      <c r="CX11" s="17">
        <f t="shared" si="5"/>
        <v>1.4949000000000001</v>
      </c>
      <c r="CY11" s="17">
        <f t="shared" si="5"/>
        <v>1.8243</v>
      </c>
      <c r="CZ11" s="17">
        <f t="shared" si="5"/>
        <v>2.09295</v>
      </c>
      <c r="DA11" s="17">
        <f aca="true" t="shared" si="6" ref="DA11:DL11">DA10*45%/100</f>
        <v>2.10645</v>
      </c>
      <c r="DB11" s="17">
        <f t="shared" si="6"/>
        <v>0.50085</v>
      </c>
      <c r="DC11" s="17">
        <f t="shared" si="6"/>
        <v>2.0263500000000003</v>
      </c>
      <c r="DD11" s="17">
        <f t="shared" si="6"/>
        <v>2.6217</v>
      </c>
      <c r="DE11" s="17">
        <f t="shared" si="6"/>
        <v>2.6176500000000003</v>
      </c>
      <c r="DF11" s="17">
        <f t="shared" si="6"/>
        <v>2.66805</v>
      </c>
      <c r="DG11" s="17">
        <f t="shared" si="6"/>
        <v>1.7892000000000001</v>
      </c>
      <c r="DH11" s="17">
        <f t="shared" si="6"/>
        <v>1.8018</v>
      </c>
      <c r="DI11" s="17">
        <f t="shared" si="6"/>
        <v>3.1670999999999996</v>
      </c>
      <c r="DJ11" s="17">
        <f t="shared" si="6"/>
        <v>2.4979500000000003</v>
      </c>
      <c r="DK11" s="17">
        <f t="shared" si="6"/>
        <v>1.5610499999999998</v>
      </c>
      <c r="DL11" s="17">
        <f t="shared" si="6"/>
        <v>0.9306</v>
      </c>
      <c r="DM11" s="17">
        <f aca="true" t="shared" si="7" ref="DM11:EN11">DM10*45%/100</f>
        <v>0.91125</v>
      </c>
      <c r="DN11" s="17">
        <f t="shared" si="7"/>
        <v>0.54315</v>
      </c>
      <c r="DO11" s="17">
        <f t="shared" si="7"/>
        <v>2.56905</v>
      </c>
      <c r="DP11" s="17">
        <f t="shared" si="7"/>
        <v>2.5595999999999997</v>
      </c>
      <c r="DQ11" s="17">
        <f t="shared" si="7"/>
        <v>2.3184000000000005</v>
      </c>
      <c r="DR11" s="17">
        <f t="shared" si="7"/>
        <v>0.6174</v>
      </c>
      <c r="DS11" s="17">
        <f t="shared" si="7"/>
        <v>0.67455</v>
      </c>
      <c r="DT11" s="17">
        <f t="shared" si="7"/>
        <v>0.6273000000000001</v>
      </c>
      <c r="DU11" s="17">
        <f t="shared" si="7"/>
        <v>0.50175</v>
      </c>
      <c r="DV11" s="17">
        <f t="shared" si="7"/>
        <v>0.62505</v>
      </c>
      <c r="DW11" s="17">
        <f t="shared" si="7"/>
        <v>0.7406999999999999</v>
      </c>
      <c r="DX11" s="17">
        <f t="shared" si="7"/>
        <v>0.62505</v>
      </c>
      <c r="DY11" s="17">
        <f t="shared" si="7"/>
        <v>0.52875</v>
      </c>
      <c r="DZ11" s="17">
        <f t="shared" si="7"/>
        <v>1.57725</v>
      </c>
      <c r="EA11" s="17">
        <f t="shared" si="7"/>
        <v>0.58725</v>
      </c>
      <c r="EB11" s="17">
        <f t="shared" si="7"/>
        <v>0.63585</v>
      </c>
      <c r="EC11" s="17">
        <f t="shared" si="7"/>
        <v>0.60885</v>
      </c>
      <c r="ED11" s="17">
        <f t="shared" si="7"/>
        <v>0.6578999999999999</v>
      </c>
      <c r="EE11" s="17">
        <f t="shared" si="7"/>
        <v>0.5386500000000001</v>
      </c>
      <c r="EF11" s="17">
        <f t="shared" si="7"/>
        <v>0.8194499999999999</v>
      </c>
      <c r="EG11" s="17">
        <f t="shared" si="7"/>
        <v>0.369</v>
      </c>
      <c r="EH11" s="17">
        <f t="shared" si="7"/>
        <v>3.3084000000000002</v>
      </c>
      <c r="EI11" s="17">
        <f t="shared" si="7"/>
        <v>1.5934500000000003</v>
      </c>
      <c r="EJ11" s="17">
        <f t="shared" si="7"/>
        <v>1.719</v>
      </c>
      <c r="EK11" s="17">
        <f t="shared" si="7"/>
        <v>1.9665000000000001</v>
      </c>
      <c r="EL11" s="17">
        <f t="shared" si="7"/>
        <v>2.0151000000000003</v>
      </c>
      <c r="EM11" s="17">
        <f t="shared" si="7"/>
        <v>2.0268</v>
      </c>
      <c r="EN11" s="17">
        <f t="shared" si="7"/>
        <v>2.079</v>
      </c>
      <c r="EO11" s="17">
        <f>EO10*45%/100</f>
        <v>2.05245</v>
      </c>
      <c r="EP11" s="17">
        <f>EP10*45%/100</f>
        <v>0.68175</v>
      </c>
      <c r="EQ11" s="17">
        <f>EQ10*45%/100</f>
        <v>0.6768000000000001</v>
      </c>
      <c r="ER11" s="17">
        <f>ER10*45%/100</f>
        <v>0.6844499999999999</v>
      </c>
      <c r="ES11" s="17">
        <f>ES10*45%/100</f>
        <v>0.7001999999999999</v>
      </c>
      <c r="ET11" s="17">
        <f aca="true" t="shared" si="8" ref="ET11:EY11">ET10*45%/100</f>
        <v>0.7911000000000001</v>
      </c>
      <c r="EU11" s="17">
        <f t="shared" si="8"/>
        <v>0.68355</v>
      </c>
      <c r="EV11" s="17">
        <f t="shared" si="8"/>
        <v>0.9198000000000001</v>
      </c>
      <c r="EW11" s="17">
        <f t="shared" si="8"/>
        <v>0.58635</v>
      </c>
      <c r="EX11" s="17">
        <f t="shared" si="8"/>
        <v>2.8876500000000003</v>
      </c>
      <c r="EY11" s="17">
        <f t="shared" si="8"/>
        <v>2.6199</v>
      </c>
      <c r="EZ11" s="17">
        <f>EZ10*45%/100</f>
        <v>1.0755</v>
      </c>
      <c r="FA11" s="17">
        <f aca="true" t="shared" si="9" ref="FA11:GB11">FA10*45%/100</f>
        <v>1.0723500000000001</v>
      </c>
      <c r="FB11" s="17">
        <f t="shared" si="9"/>
        <v>0.60165</v>
      </c>
      <c r="FC11" s="17">
        <f t="shared" si="9"/>
        <v>2.55195</v>
      </c>
      <c r="FD11" s="17">
        <f t="shared" si="9"/>
        <v>1.9845000000000002</v>
      </c>
      <c r="FE11" s="17">
        <f t="shared" si="9"/>
        <v>3.30435</v>
      </c>
      <c r="FF11" s="17">
        <f t="shared" si="9"/>
        <v>2.81745</v>
      </c>
      <c r="FG11" s="17">
        <f t="shared" si="9"/>
        <v>0.58815</v>
      </c>
      <c r="FH11" s="17">
        <f t="shared" si="9"/>
        <v>0.6984</v>
      </c>
      <c r="FI11" s="17">
        <f t="shared" si="9"/>
        <v>0.9238500000000001</v>
      </c>
      <c r="FJ11" s="17">
        <f t="shared" si="9"/>
        <v>2.13435</v>
      </c>
      <c r="FK11" s="17">
        <f t="shared" si="9"/>
        <v>2.0871</v>
      </c>
      <c r="FL11" s="17">
        <f t="shared" si="9"/>
        <v>1.80495</v>
      </c>
      <c r="FM11" s="17">
        <f t="shared" si="9"/>
        <v>1.8054</v>
      </c>
      <c r="FN11" s="17">
        <f t="shared" si="9"/>
        <v>2.0776499999999998</v>
      </c>
      <c r="FO11" s="17">
        <f t="shared" si="9"/>
        <v>0.5292</v>
      </c>
      <c r="FP11" s="17">
        <f t="shared" si="9"/>
        <v>0.6048</v>
      </c>
      <c r="FQ11" s="17">
        <f t="shared" si="9"/>
        <v>0.6655500000000001</v>
      </c>
      <c r="FR11" s="17">
        <f t="shared" si="9"/>
        <v>0.6453</v>
      </c>
      <c r="FS11" s="17">
        <f t="shared" si="9"/>
        <v>0.26954999999999996</v>
      </c>
      <c r="FT11" s="17">
        <f t="shared" si="9"/>
        <v>0.27315</v>
      </c>
      <c r="FU11" s="17">
        <f t="shared" si="9"/>
        <v>2.934</v>
      </c>
      <c r="FV11" s="17">
        <f t="shared" si="9"/>
        <v>2.4497999999999998</v>
      </c>
      <c r="FW11" s="17">
        <f t="shared" si="9"/>
        <v>3.3174</v>
      </c>
      <c r="FX11" s="17">
        <f t="shared" si="9"/>
        <v>3.2868</v>
      </c>
      <c r="FY11" s="17">
        <f t="shared" si="9"/>
        <v>3.1873500000000003</v>
      </c>
      <c r="FZ11" s="17">
        <f t="shared" si="9"/>
        <v>3.033</v>
      </c>
      <c r="GA11" s="17">
        <f t="shared" si="9"/>
        <v>3.02985</v>
      </c>
      <c r="GB11" s="17">
        <f t="shared" si="9"/>
        <v>2.37375</v>
      </c>
      <c r="GC11" s="17">
        <f>GC10*45%/100</f>
        <v>1.2878999999999998</v>
      </c>
      <c r="GD11" s="17">
        <f>GD10*45%/100</f>
        <v>1.79865</v>
      </c>
      <c r="GE11" s="17">
        <f>GE10*45%/100</f>
        <v>1.7959500000000004</v>
      </c>
      <c r="GF11" s="17">
        <f>GF10*45%/100</f>
        <v>1.8495000000000001</v>
      </c>
      <c r="GG11" s="17">
        <f>GG10*45%/100</f>
        <v>1.8166499999999999</v>
      </c>
      <c r="GH11" s="17">
        <f aca="true" t="shared" si="10" ref="GH11:GM11">GH10*45%/100</f>
        <v>0.7164</v>
      </c>
      <c r="GI11" s="17">
        <f t="shared" si="10"/>
        <v>0.68625</v>
      </c>
      <c r="GJ11" s="17">
        <f t="shared" si="10"/>
        <v>0.7258500000000001</v>
      </c>
      <c r="GK11" s="17">
        <f t="shared" si="10"/>
        <v>0.73125</v>
      </c>
      <c r="GL11" s="17">
        <f t="shared" si="10"/>
        <v>3.1702500000000002</v>
      </c>
      <c r="GM11" s="17">
        <f t="shared" si="10"/>
        <v>3.1126500000000004</v>
      </c>
      <c r="GN11" s="17">
        <f>GN10*45%/100</f>
        <v>3.3885</v>
      </c>
      <c r="GO11" s="17">
        <f>GO10*45%/100</f>
        <v>0.54405</v>
      </c>
      <c r="GP11" s="17">
        <f aca="true" t="shared" si="11" ref="GP11:GX11">GP10*45%/100</f>
        <v>1.08585</v>
      </c>
      <c r="GQ11" s="17">
        <f t="shared" si="11"/>
        <v>0.4653</v>
      </c>
      <c r="GR11" s="17">
        <f t="shared" si="11"/>
        <v>0.55125</v>
      </c>
      <c r="GS11" s="17">
        <f t="shared" si="11"/>
        <v>0.6048</v>
      </c>
      <c r="GT11" s="17">
        <f t="shared" si="11"/>
        <v>2.5479000000000003</v>
      </c>
      <c r="GU11" s="17">
        <f t="shared" si="11"/>
        <v>1.2411</v>
      </c>
      <c r="GV11" s="17">
        <f t="shared" si="11"/>
        <v>2.1113999999999997</v>
      </c>
      <c r="GW11" s="17">
        <f t="shared" si="11"/>
        <v>1.1303999999999998</v>
      </c>
      <c r="GX11" s="17">
        <f t="shared" si="11"/>
        <v>2.47905</v>
      </c>
      <c r="GY11" s="17">
        <f>GY10*45%/100</f>
        <v>2.1420000000000003</v>
      </c>
      <c r="GZ11" s="17">
        <f aca="true" t="shared" si="12" ref="GZ11:IA11">GZ10*45%/100</f>
        <v>3.23415</v>
      </c>
      <c r="HA11" s="17">
        <f t="shared" si="12"/>
        <v>2.1726</v>
      </c>
      <c r="HB11" s="17">
        <f t="shared" si="12"/>
        <v>2.3607</v>
      </c>
      <c r="HC11" s="17">
        <f t="shared" si="12"/>
        <v>2.3800499999999998</v>
      </c>
      <c r="HD11" s="17">
        <f t="shared" si="12"/>
        <v>2.56995</v>
      </c>
      <c r="HE11" s="17">
        <f t="shared" si="12"/>
        <v>2.52945</v>
      </c>
      <c r="HF11" s="17">
        <f t="shared" si="12"/>
        <v>2.5366500000000003</v>
      </c>
      <c r="HG11" s="17">
        <f t="shared" si="12"/>
        <v>0.91665</v>
      </c>
      <c r="HH11" s="17">
        <f t="shared" si="12"/>
        <v>1.4922000000000002</v>
      </c>
      <c r="HI11" s="17">
        <f t="shared" si="12"/>
        <v>2.2842000000000002</v>
      </c>
      <c r="HJ11" s="17">
        <f t="shared" si="12"/>
        <v>0.9773999999999999</v>
      </c>
      <c r="HK11" s="17">
        <f t="shared" si="12"/>
        <v>2.42865</v>
      </c>
      <c r="HL11" s="17">
        <f t="shared" si="12"/>
        <v>3.4681500000000005</v>
      </c>
      <c r="HM11" s="17">
        <f t="shared" si="12"/>
        <v>2.0592</v>
      </c>
      <c r="HN11" s="17">
        <f t="shared" si="12"/>
        <v>2.07315</v>
      </c>
      <c r="HO11" s="17">
        <f t="shared" si="12"/>
        <v>2.0601000000000003</v>
      </c>
      <c r="HP11" s="17">
        <f t="shared" si="12"/>
        <v>0.78165</v>
      </c>
      <c r="HQ11" s="17">
        <f t="shared" si="12"/>
        <v>1.0543500000000001</v>
      </c>
      <c r="HR11" s="17">
        <f t="shared" si="12"/>
        <v>0.4275</v>
      </c>
      <c r="HS11" s="17">
        <f t="shared" si="12"/>
        <v>1.2433500000000002</v>
      </c>
      <c r="HT11" s="17">
        <f t="shared" si="12"/>
        <v>3.411</v>
      </c>
      <c r="HU11" s="17">
        <f t="shared" si="12"/>
        <v>2.5069500000000002</v>
      </c>
      <c r="HV11" s="17">
        <f t="shared" si="12"/>
        <v>2.53845</v>
      </c>
      <c r="HW11" s="17">
        <f t="shared" si="12"/>
        <v>2.31255</v>
      </c>
      <c r="HX11" s="17">
        <f t="shared" si="12"/>
        <v>2.44035</v>
      </c>
      <c r="HY11" s="17">
        <f t="shared" si="12"/>
        <v>0.5517</v>
      </c>
      <c r="HZ11" s="17">
        <f t="shared" si="12"/>
        <v>3.2274000000000003</v>
      </c>
      <c r="IA11" s="17">
        <f t="shared" si="12"/>
        <v>2.5042500000000003</v>
      </c>
      <c r="IB11" s="17">
        <f>IB10*45%/100</f>
        <v>0.5319</v>
      </c>
      <c r="IC11" s="17">
        <f>IC10*45%/100</f>
        <v>1.8099</v>
      </c>
      <c r="ID11" s="17">
        <f>ID10*45%/100</f>
        <v>2.3544</v>
      </c>
      <c r="IE11" s="17">
        <f>IE10*45%/100</f>
        <v>3.7952999999999997</v>
      </c>
    </row>
    <row r="12" spans="1:239" s="14" customFormat="1" ht="13.5" customHeight="1">
      <c r="A12" s="42"/>
      <c r="B12" s="26" t="s">
        <v>13</v>
      </c>
      <c r="C12" s="18">
        <f>1007.68*C11</f>
        <v>3181.900752</v>
      </c>
      <c r="D12" s="18">
        <f>1007.68*D11</f>
        <v>2625.056784</v>
      </c>
      <c r="E12" s="18">
        <f aca="true" t="shared" si="13" ref="E12:T12">1007.68*E11</f>
        <v>2530.737936</v>
      </c>
      <c r="F12" s="18">
        <f t="shared" si="13"/>
        <v>642.5471519999999</v>
      </c>
      <c r="G12" s="18">
        <f t="shared" si="13"/>
        <v>915.98112</v>
      </c>
      <c r="H12" s="18">
        <f t="shared" si="13"/>
        <v>548.228304</v>
      </c>
      <c r="I12" s="18">
        <f t="shared" si="13"/>
        <v>629.850384</v>
      </c>
      <c r="J12" s="18">
        <f t="shared" si="13"/>
        <v>366.84590399999996</v>
      </c>
      <c r="K12" s="18">
        <f t="shared" si="13"/>
        <v>370.47355200000004</v>
      </c>
      <c r="L12" s="18">
        <f t="shared" si="13"/>
        <v>370.47355200000004</v>
      </c>
      <c r="M12" s="18">
        <f t="shared" si="13"/>
        <v>366.39244799999994</v>
      </c>
      <c r="N12" s="18">
        <f t="shared" si="13"/>
        <v>359.13715199999996</v>
      </c>
      <c r="O12" s="18">
        <f t="shared" si="13"/>
        <v>2614.17384</v>
      </c>
      <c r="P12" s="18">
        <f t="shared" si="13"/>
        <v>365.938992</v>
      </c>
      <c r="Q12" s="18">
        <f t="shared" si="13"/>
        <v>350.068032</v>
      </c>
      <c r="R12" s="18">
        <f t="shared" si="13"/>
        <v>1190.322</v>
      </c>
      <c r="S12" s="18">
        <f t="shared" si="13"/>
        <v>1803.3945119999998</v>
      </c>
      <c r="T12" s="18">
        <f t="shared" si="13"/>
        <v>2347.995168</v>
      </c>
      <c r="U12" s="18">
        <f aca="true" t="shared" si="14" ref="U12:AZ12">1007.68*U11</f>
        <v>1831.96224</v>
      </c>
      <c r="V12" s="18">
        <f t="shared" si="14"/>
        <v>1582.56144</v>
      </c>
      <c r="W12" s="18">
        <f t="shared" si="14"/>
        <v>825.7433759999999</v>
      </c>
      <c r="X12" s="18">
        <f t="shared" si="14"/>
        <v>1914.9446879999998</v>
      </c>
      <c r="Y12" s="18">
        <f t="shared" si="14"/>
        <v>2359.3315679999996</v>
      </c>
      <c r="Z12" s="18">
        <f t="shared" si="14"/>
        <v>365.48553599999997</v>
      </c>
      <c r="AA12" s="18">
        <f t="shared" si="14"/>
        <v>1943.512416</v>
      </c>
      <c r="AB12" s="18">
        <f t="shared" si="14"/>
        <v>2415.106656</v>
      </c>
      <c r="AC12" s="18">
        <f t="shared" si="14"/>
        <v>565.459632</v>
      </c>
      <c r="AD12" s="18">
        <f t="shared" si="14"/>
        <v>1392.563376</v>
      </c>
      <c r="AE12" s="18">
        <f t="shared" si="14"/>
        <v>692.427312</v>
      </c>
      <c r="AF12" s="18">
        <f t="shared" si="14"/>
        <v>674.2890719999999</v>
      </c>
      <c r="AG12" s="18">
        <f t="shared" si="14"/>
        <v>685.6254719999998</v>
      </c>
      <c r="AH12" s="18">
        <f t="shared" si="14"/>
        <v>699.682608</v>
      </c>
      <c r="AI12" s="18">
        <f t="shared" si="14"/>
        <v>687.439296</v>
      </c>
      <c r="AJ12" s="18">
        <f t="shared" si="14"/>
        <v>691.973856</v>
      </c>
      <c r="AK12" s="18">
        <f t="shared" si="14"/>
        <v>686.5323840000001</v>
      </c>
      <c r="AL12" s="18">
        <f t="shared" si="14"/>
        <v>688.799664</v>
      </c>
      <c r="AM12" s="18">
        <f t="shared" si="14"/>
        <v>1083.306384</v>
      </c>
      <c r="AN12" s="18">
        <f t="shared" si="14"/>
        <v>616.70016</v>
      </c>
      <c r="AO12" s="18">
        <f t="shared" si="14"/>
        <v>894.2152319999999</v>
      </c>
      <c r="AP12" s="18">
        <f t="shared" si="14"/>
        <v>658.871568</v>
      </c>
      <c r="AQ12" s="18">
        <f t="shared" si="14"/>
        <v>731.877984</v>
      </c>
      <c r="AR12" s="18">
        <f t="shared" si="14"/>
        <v>620.3278080000001</v>
      </c>
      <c r="AS12" s="18">
        <f t="shared" si="14"/>
        <v>632.57112</v>
      </c>
      <c r="AT12" s="18">
        <f t="shared" si="14"/>
        <v>600.375744</v>
      </c>
      <c r="AU12" s="18">
        <f t="shared" si="14"/>
        <v>642.5471519999999</v>
      </c>
      <c r="AV12" s="18">
        <f t="shared" si="14"/>
        <v>633.4780319999999</v>
      </c>
      <c r="AW12" s="18">
        <f t="shared" si="14"/>
        <v>482.47718399999997</v>
      </c>
      <c r="AX12" s="18">
        <f t="shared" si="14"/>
        <v>630.757296</v>
      </c>
      <c r="AY12" s="18">
        <f t="shared" si="14"/>
        <v>623.9554559999999</v>
      </c>
      <c r="AZ12" s="18">
        <f t="shared" si="14"/>
        <v>582.69096</v>
      </c>
      <c r="BA12" s="18">
        <f aca="true" t="shared" si="15" ref="BA12:BQ12">1007.68*BA11</f>
        <v>631.6642080000001</v>
      </c>
      <c r="BB12" s="18">
        <f t="shared" si="15"/>
        <v>749.109312</v>
      </c>
      <c r="BC12" s="18">
        <f t="shared" si="15"/>
        <v>664.31304</v>
      </c>
      <c r="BD12" s="18">
        <f t="shared" si="15"/>
        <v>650.255904</v>
      </c>
      <c r="BE12" s="18">
        <f t="shared" si="15"/>
        <v>567.726912</v>
      </c>
      <c r="BF12" s="18">
        <f t="shared" si="15"/>
        <v>377.27539200000007</v>
      </c>
      <c r="BG12" s="18">
        <f t="shared" si="15"/>
        <v>562.738896</v>
      </c>
      <c r="BH12" s="18">
        <f t="shared" si="15"/>
        <v>591.306624</v>
      </c>
      <c r="BI12" s="18">
        <f t="shared" si="15"/>
        <v>646.1748</v>
      </c>
      <c r="BJ12" s="18">
        <f t="shared" si="15"/>
        <v>740.0401919999999</v>
      </c>
      <c r="BK12" s="18">
        <f t="shared" si="15"/>
        <v>742.760928</v>
      </c>
      <c r="BL12" s="18">
        <f t="shared" si="15"/>
        <v>618.5139839999999</v>
      </c>
      <c r="BM12" s="18">
        <f t="shared" si="15"/>
        <v>633.0245759999999</v>
      </c>
      <c r="BN12" s="18">
        <f t="shared" si="15"/>
        <v>948.1764959999999</v>
      </c>
      <c r="BO12" s="18">
        <f t="shared" si="15"/>
        <v>636.1987680000001</v>
      </c>
      <c r="BP12" s="18">
        <f t="shared" si="15"/>
        <v>2494.914912</v>
      </c>
      <c r="BQ12" s="18">
        <f t="shared" si="15"/>
        <v>375.00811200000004</v>
      </c>
      <c r="BR12" s="18">
        <f aca="true" t="shared" si="16" ref="BR12:CZ12">1007.68*BR11</f>
        <v>336.464352</v>
      </c>
      <c r="BS12" s="18">
        <f t="shared" si="16"/>
        <v>501.52233599999994</v>
      </c>
      <c r="BT12" s="18">
        <f t="shared" si="16"/>
        <v>354.602592</v>
      </c>
      <c r="BU12" s="18">
        <f t="shared" si="16"/>
        <v>358.683696</v>
      </c>
      <c r="BV12" s="18">
        <f t="shared" si="16"/>
        <v>364.125168</v>
      </c>
      <c r="BW12" s="18">
        <f t="shared" si="16"/>
        <v>2629.1378879999997</v>
      </c>
      <c r="BX12" s="18">
        <f t="shared" si="16"/>
        <v>2675.843856</v>
      </c>
      <c r="BY12" s="18">
        <f t="shared" si="16"/>
        <v>1481.8942080000002</v>
      </c>
      <c r="BZ12" s="18">
        <f t="shared" si="16"/>
        <v>1564.4232</v>
      </c>
      <c r="CA12" s="18">
        <f t="shared" si="16"/>
        <v>736.8659999999999</v>
      </c>
      <c r="CB12" s="18">
        <f t="shared" si="16"/>
        <v>362.311344</v>
      </c>
      <c r="CC12" s="18">
        <f t="shared" si="16"/>
        <v>368.659728</v>
      </c>
      <c r="CD12" s="18">
        <f t="shared" si="16"/>
        <v>374.1012</v>
      </c>
      <c r="CE12" s="18">
        <f t="shared" si="16"/>
        <v>742.760928</v>
      </c>
      <c r="CF12" s="18">
        <f t="shared" si="16"/>
        <v>740.4936480000001</v>
      </c>
      <c r="CG12" s="18">
        <f t="shared" si="16"/>
        <v>431.69011200000006</v>
      </c>
      <c r="CH12" s="18">
        <f t="shared" si="16"/>
        <v>729.1572480000001</v>
      </c>
      <c r="CI12" s="18">
        <f t="shared" si="16"/>
        <v>496.987776</v>
      </c>
      <c r="CJ12" s="18">
        <f t="shared" si="16"/>
        <v>2367.493776</v>
      </c>
      <c r="CK12" s="18">
        <f t="shared" si="16"/>
        <v>836.62632</v>
      </c>
      <c r="CL12" s="18">
        <f t="shared" si="16"/>
        <v>476.58225600000003</v>
      </c>
      <c r="CM12" s="18">
        <f t="shared" si="16"/>
        <v>424.43481599999996</v>
      </c>
      <c r="CN12" s="18">
        <f t="shared" si="16"/>
        <v>668.8475999999999</v>
      </c>
      <c r="CO12" s="18">
        <f t="shared" si="16"/>
        <v>924.143328</v>
      </c>
      <c r="CP12" s="18">
        <f t="shared" si="16"/>
        <v>974.9304</v>
      </c>
      <c r="CQ12" s="18">
        <f t="shared" si="16"/>
        <v>1066.075056</v>
      </c>
      <c r="CR12" s="18">
        <f t="shared" si="16"/>
        <v>692.427312</v>
      </c>
      <c r="CS12" s="18">
        <f t="shared" si="16"/>
        <v>702.8568</v>
      </c>
      <c r="CT12" s="18">
        <f t="shared" si="16"/>
        <v>317.4192</v>
      </c>
      <c r="CU12" s="18">
        <f t="shared" si="16"/>
        <v>309.710448</v>
      </c>
      <c r="CV12" s="18">
        <f t="shared" si="16"/>
        <v>511.4983679999999</v>
      </c>
      <c r="CW12" s="18">
        <f t="shared" si="16"/>
        <v>345.53347199999996</v>
      </c>
      <c r="CX12" s="18">
        <f t="shared" si="16"/>
        <v>1506.380832</v>
      </c>
      <c r="CY12" s="18">
        <f t="shared" si="16"/>
        <v>1838.310624</v>
      </c>
      <c r="CZ12" s="18">
        <f t="shared" si="16"/>
        <v>2109.023856</v>
      </c>
      <c r="DA12" s="18">
        <f>1007.68*DA11</f>
        <v>2122.627536</v>
      </c>
      <c r="DB12" s="18">
        <f>1007.68*DB11</f>
        <v>504.696528</v>
      </c>
      <c r="DC12" s="18">
        <f>1007.68*DC11</f>
        <v>2041.9123680000002</v>
      </c>
      <c r="DD12" s="18">
        <f>1007.68*DD11</f>
        <v>2641.834656</v>
      </c>
      <c r="DE12" s="18">
        <f>1007.68*DE11</f>
        <v>2637.753552</v>
      </c>
      <c r="DF12" s="18">
        <f aca="true" t="shared" si="17" ref="DF12:EN12">1007.68*DF11</f>
        <v>2688.5406239999998</v>
      </c>
      <c r="DG12" s="18">
        <f t="shared" si="17"/>
        <v>1802.9410560000001</v>
      </c>
      <c r="DH12" s="18">
        <f t="shared" si="17"/>
        <v>1815.637824</v>
      </c>
      <c r="DI12" s="18">
        <f t="shared" si="17"/>
        <v>3191.4233279999994</v>
      </c>
      <c r="DJ12" s="18">
        <f t="shared" si="17"/>
        <v>2517.1342560000003</v>
      </c>
      <c r="DK12" s="18">
        <f t="shared" si="17"/>
        <v>1573.0388639999996</v>
      </c>
      <c r="DL12" s="18">
        <f t="shared" si="17"/>
        <v>937.7470079999999</v>
      </c>
      <c r="DM12" s="18">
        <f t="shared" si="17"/>
        <v>918.2484</v>
      </c>
      <c r="DN12" s="18">
        <f t="shared" si="17"/>
        <v>547.321392</v>
      </c>
      <c r="DO12" s="18">
        <f t="shared" si="17"/>
        <v>2588.780304</v>
      </c>
      <c r="DP12" s="18">
        <f t="shared" si="17"/>
        <v>2579.2577279999996</v>
      </c>
      <c r="DQ12" s="18">
        <f t="shared" si="17"/>
        <v>2336.2053120000005</v>
      </c>
      <c r="DR12" s="18">
        <f t="shared" si="17"/>
        <v>622.141632</v>
      </c>
      <c r="DS12" s="18">
        <f t="shared" si="17"/>
        <v>679.7305439999999</v>
      </c>
      <c r="DT12" s="18">
        <f t="shared" si="17"/>
        <v>632.1176640000001</v>
      </c>
      <c r="DU12" s="18">
        <f t="shared" si="17"/>
        <v>505.60344</v>
      </c>
      <c r="DV12" s="18">
        <f t="shared" si="17"/>
        <v>629.850384</v>
      </c>
      <c r="DW12" s="18">
        <f t="shared" si="17"/>
        <v>746.3885759999998</v>
      </c>
      <c r="DX12" s="18">
        <f t="shared" si="17"/>
        <v>629.850384</v>
      </c>
      <c r="DY12" s="18">
        <f t="shared" si="17"/>
        <v>532.8108</v>
      </c>
      <c r="DZ12" s="18">
        <f t="shared" si="17"/>
        <v>1589.36328</v>
      </c>
      <c r="EA12" s="18">
        <f t="shared" si="17"/>
        <v>591.76008</v>
      </c>
      <c r="EB12" s="18">
        <f t="shared" si="17"/>
        <v>640.733328</v>
      </c>
      <c r="EC12" s="18">
        <f t="shared" si="17"/>
        <v>613.5259679999999</v>
      </c>
      <c r="ED12" s="18">
        <f t="shared" si="17"/>
        <v>662.9526719999999</v>
      </c>
      <c r="EE12" s="18">
        <f t="shared" si="17"/>
        <v>542.786832</v>
      </c>
      <c r="EF12" s="18">
        <f t="shared" si="17"/>
        <v>825.7433759999999</v>
      </c>
      <c r="EG12" s="18">
        <f t="shared" si="17"/>
        <v>371.83392</v>
      </c>
      <c r="EH12" s="18">
        <f t="shared" si="17"/>
        <v>3333.808512</v>
      </c>
      <c r="EI12" s="18">
        <f t="shared" si="17"/>
        <v>1605.6876960000002</v>
      </c>
      <c r="EJ12" s="18">
        <f t="shared" si="17"/>
        <v>1732.20192</v>
      </c>
      <c r="EK12" s="18">
        <f t="shared" si="17"/>
        <v>1981.60272</v>
      </c>
      <c r="EL12" s="18">
        <f t="shared" si="17"/>
        <v>2030.5759680000003</v>
      </c>
      <c r="EM12" s="18">
        <f t="shared" si="17"/>
        <v>2042.365824</v>
      </c>
      <c r="EN12" s="18">
        <f t="shared" si="17"/>
        <v>2094.96672</v>
      </c>
      <c r="EO12" s="18">
        <f>1007.68*EO11</f>
        <v>2068.2128159999997</v>
      </c>
      <c r="EP12" s="18">
        <f>1007.68*EP11</f>
        <v>686.9858399999999</v>
      </c>
      <c r="EQ12" s="18">
        <f>1007.68*EQ11</f>
        <v>681.997824</v>
      </c>
      <c r="ER12" s="18">
        <f>1007.68*ER11</f>
        <v>689.7065759999998</v>
      </c>
      <c r="ES12" s="18">
        <f>1007.68*ES11</f>
        <v>705.5775359999999</v>
      </c>
      <c r="ET12" s="18">
        <f aca="true" t="shared" si="18" ref="ET12:GB12">1007.68*ET11</f>
        <v>797.1756480000001</v>
      </c>
      <c r="EU12" s="18">
        <f t="shared" si="18"/>
        <v>688.799664</v>
      </c>
      <c r="EV12" s="18">
        <f t="shared" si="18"/>
        <v>926.864064</v>
      </c>
      <c r="EW12" s="18">
        <f t="shared" si="18"/>
        <v>590.853168</v>
      </c>
      <c r="EX12" s="18">
        <f t="shared" si="18"/>
        <v>2909.8271520000003</v>
      </c>
      <c r="EY12" s="18">
        <f t="shared" si="18"/>
        <v>2640.0208319999997</v>
      </c>
      <c r="EZ12" s="18">
        <f t="shared" si="18"/>
        <v>1083.75984</v>
      </c>
      <c r="FA12" s="18">
        <f t="shared" si="18"/>
        <v>1080.585648</v>
      </c>
      <c r="FB12" s="18">
        <f t="shared" si="18"/>
        <v>606.270672</v>
      </c>
      <c r="FC12" s="18">
        <f t="shared" si="18"/>
        <v>2571.548976</v>
      </c>
      <c r="FD12" s="18">
        <f t="shared" si="18"/>
        <v>1999.74096</v>
      </c>
      <c r="FE12" s="18">
        <f t="shared" si="18"/>
        <v>3329.7274079999997</v>
      </c>
      <c r="FF12" s="18">
        <f t="shared" si="18"/>
        <v>2839.0880159999997</v>
      </c>
      <c r="FG12" s="18">
        <f t="shared" si="18"/>
        <v>592.6669919999999</v>
      </c>
      <c r="FH12" s="18">
        <f t="shared" si="18"/>
        <v>703.7637119999999</v>
      </c>
      <c r="FI12" s="18">
        <f t="shared" si="18"/>
        <v>930.945168</v>
      </c>
      <c r="FJ12" s="18">
        <f t="shared" si="18"/>
        <v>2150.7418079999998</v>
      </c>
      <c r="FK12" s="18">
        <f t="shared" si="18"/>
        <v>2103.1289279999996</v>
      </c>
      <c r="FL12" s="18">
        <f t="shared" si="18"/>
        <v>1818.8120159999999</v>
      </c>
      <c r="FM12" s="18">
        <f t="shared" si="18"/>
        <v>1819.2654719999998</v>
      </c>
      <c r="FN12" s="18">
        <f t="shared" si="18"/>
        <v>2093.606352</v>
      </c>
      <c r="FO12" s="18">
        <f t="shared" si="18"/>
        <v>533.2642559999999</v>
      </c>
      <c r="FP12" s="18">
        <f t="shared" si="18"/>
        <v>609.4448639999999</v>
      </c>
      <c r="FQ12" s="18">
        <f t="shared" si="18"/>
        <v>670.661424</v>
      </c>
      <c r="FR12" s="18">
        <f t="shared" si="18"/>
        <v>650.255904</v>
      </c>
      <c r="FS12" s="18">
        <f t="shared" si="18"/>
        <v>271.6201439999999</v>
      </c>
      <c r="FT12" s="18">
        <f t="shared" si="18"/>
        <v>275.247792</v>
      </c>
      <c r="FU12" s="18">
        <f t="shared" si="18"/>
        <v>2956.53312</v>
      </c>
      <c r="FV12" s="18">
        <f t="shared" si="18"/>
        <v>2468.6144639999998</v>
      </c>
      <c r="FW12" s="18">
        <f t="shared" si="18"/>
        <v>3342.877632</v>
      </c>
      <c r="FX12" s="18">
        <f t="shared" si="18"/>
        <v>3312.0426239999997</v>
      </c>
      <c r="FY12" s="18">
        <f t="shared" si="18"/>
        <v>3211.828848</v>
      </c>
      <c r="FZ12" s="18">
        <f t="shared" si="18"/>
        <v>3056.29344</v>
      </c>
      <c r="GA12" s="18">
        <f t="shared" si="18"/>
        <v>3053.119248</v>
      </c>
      <c r="GB12" s="18">
        <f t="shared" si="18"/>
        <v>2391.9803999999995</v>
      </c>
      <c r="GC12" s="18">
        <f>1007.68*GC11</f>
        <v>1297.7910719999998</v>
      </c>
      <c r="GD12" s="18">
        <f>1007.68*GD11</f>
        <v>1812.463632</v>
      </c>
      <c r="GE12" s="18">
        <f>1007.68*GE11</f>
        <v>1809.7428960000002</v>
      </c>
      <c r="GF12" s="18">
        <f>1007.68*GF11</f>
        <v>1863.70416</v>
      </c>
      <c r="GG12" s="18">
        <f>1007.68*GG11</f>
        <v>1830.6018719999997</v>
      </c>
      <c r="GH12" s="18">
        <f aca="true" t="shared" si="19" ref="GH12:GN12">1007.68*GH11</f>
        <v>721.901952</v>
      </c>
      <c r="GI12" s="18">
        <f t="shared" si="19"/>
        <v>691.5204</v>
      </c>
      <c r="GJ12" s="18">
        <f t="shared" si="19"/>
        <v>731.4245280000001</v>
      </c>
      <c r="GK12" s="18">
        <f t="shared" si="19"/>
        <v>736.8659999999999</v>
      </c>
      <c r="GL12" s="18">
        <f t="shared" si="19"/>
        <v>3194.5975200000003</v>
      </c>
      <c r="GM12" s="18">
        <f t="shared" si="19"/>
        <v>3136.5551520000004</v>
      </c>
      <c r="GN12" s="18">
        <f t="shared" si="19"/>
        <v>3414.52368</v>
      </c>
      <c r="GO12" s="18">
        <f>1007.68*GO11</f>
        <v>548.228304</v>
      </c>
      <c r="GP12" s="18">
        <f aca="true" t="shared" si="20" ref="GP12:IA12">1007.68*GP11</f>
        <v>1094.189328</v>
      </c>
      <c r="GQ12" s="18">
        <f t="shared" si="20"/>
        <v>468.87350399999997</v>
      </c>
      <c r="GR12" s="18">
        <f t="shared" si="20"/>
        <v>555.4836</v>
      </c>
      <c r="GS12" s="18">
        <f t="shared" si="20"/>
        <v>609.4448639999999</v>
      </c>
      <c r="GT12" s="18">
        <f t="shared" si="20"/>
        <v>2567.467872</v>
      </c>
      <c r="GU12" s="18">
        <f t="shared" si="20"/>
        <v>1250.631648</v>
      </c>
      <c r="GV12" s="18">
        <f t="shared" si="20"/>
        <v>2127.6155519999998</v>
      </c>
      <c r="GW12" s="18">
        <f t="shared" si="20"/>
        <v>1139.0814719999998</v>
      </c>
      <c r="GX12" s="18">
        <f t="shared" si="20"/>
        <v>2498.0891039999997</v>
      </c>
      <c r="GY12" s="18">
        <f t="shared" si="20"/>
        <v>2158.45056</v>
      </c>
      <c r="GZ12" s="18">
        <f t="shared" si="20"/>
        <v>3258.988272</v>
      </c>
      <c r="HA12" s="18">
        <f t="shared" si="20"/>
        <v>2189.285568</v>
      </c>
      <c r="HB12" s="18">
        <f t="shared" si="20"/>
        <v>2378.830176</v>
      </c>
      <c r="HC12" s="18">
        <f t="shared" si="20"/>
        <v>2398.328784</v>
      </c>
      <c r="HD12" s="18">
        <f t="shared" si="20"/>
        <v>2589.687216</v>
      </c>
      <c r="HE12" s="18">
        <f t="shared" si="20"/>
        <v>2548.876176</v>
      </c>
      <c r="HF12" s="18">
        <f t="shared" si="20"/>
        <v>2556.131472</v>
      </c>
      <c r="HG12" s="18">
        <f t="shared" si="20"/>
        <v>923.6898719999999</v>
      </c>
      <c r="HH12" s="18">
        <f t="shared" si="20"/>
        <v>1503.660096</v>
      </c>
      <c r="HI12" s="18">
        <f t="shared" si="20"/>
        <v>2301.742656</v>
      </c>
      <c r="HJ12" s="18">
        <f t="shared" si="20"/>
        <v>984.9064319999999</v>
      </c>
      <c r="HK12" s="18">
        <f t="shared" si="20"/>
        <v>2447.302032</v>
      </c>
      <c r="HL12" s="18">
        <f t="shared" si="20"/>
        <v>3494.7853920000002</v>
      </c>
      <c r="HM12" s="18">
        <f t="shared" si="20"/>
        <v>2075.014656</v>
      </c>
      <c r="HN12" s="18">
        <f t="shared" si="20"/>
        <v>2089.0717919999997</v>
      </c>
      <c r="HO12" s="18">
        <f t="shared" si="20"/>
        <v>2075.921568</v>
      </c>
      <c r="HP12" s="18">
        <f t="shared" si="20"/>
        <v>787.653072</v>
      </c>
      <c r="HQ12" s="18">
        <f t="shared" si="20"/>
        <v>1062.447408</v>
      </c>
      <c r="HR12" s="18">
        <f t="shared" si="20"/>
        <v>430.78319999999997</v>
      </c>
      <c r="HS12" s="18">
        <f t="shared" si="20"/>
        <v>1252.898928</v>
      </c>
      <c r="HT12" s="18">
        <f t="shared" si="20"/>
        <v>3437.19648</v>
      </c>
      <c r="HU12" s="18">
        <f t="shared" si="20"/>
        <v>2526.203376</v>
      </c>
      <c r="HV12" s="18">
        <f t="shared" si="20"/>
        <v>2557.945296</v>
      </c>
      <c r="HW12" s="18">
        <f t="shared" si="20"/>
        <v>2330.310384</v>
      </c>
      <c r="HX12" s="18">
        <f t="shared" si="20"/>
        <v>2459.091888</v>
      </c>
      <c r="HY12" s="18">
        <f t="shared" si="20"/>
        <v>555.937056</v>
      </c>
      <c r="HZ12" s="18">
        <f t="shared" si="20"/>
        <v>3252.186432</v>
      </c>
      <c r="IA12" s="18">
        <f t="shared" si="20"/>
        <v>2523.48264</v>
      </c>
      <c r="IB12" s="18">
        <f>1007.68*IB11</f>
        <v>535.984992</v>
      </c>
      <c r="IC12" s="18">
        <f>1007.68*IC11</f>
        <v>1823.8000319999999</v>
      </c>
      <c r="ID12" s="18">
        <f>1007.68*ID11</f>
        <v>2372.481792</v>
      </c>
      <c r="IE12" s="18">
        <f>1007.68*IE11</f>
        <v>3824.4479039999997</v>
      </c>
    </row>
    <row r="13" spans="1:239" s="7" customFormat="1" ht="13.5" customHeight="1">
      <c r="A13" s="42"/>
      <c r="B13" s="26" t="s">
        <v>2</v>
      </c>
      <c r="C13" s="5">
        <f>C12/C9/12</f>
        <v>0.37788</v>
      </c>
      <c r="D13" s="5">
        <f>D12/D9/12</f>
        <v>0.37788</v>
      </c>
      <c r="E13" s="5">
        <f aca="true" t="shared" si="21" ref="E13:T13">E12/E9/12</f>
        <v>0.37788</v>
      </c>
      <c r="F13" s="5">
        <f t="shared" si="21"/>
        <v>0.37787999999999994</v>
      </c>
      <c r="G13" s="5">
        <f t="shared" si="21"/>
        <v>0.37788</v>
      </c>
      <c r="H13" s="5">
        <f t="shared" si="21"/>
        <v>0.37788</v>
      </c>
      <c r="I13" s="5">
        <f t="shared" si="21"/>
        <v>0.37788</v>
      </c>
      <c r="J13" s="5">
        <f t="shared" si="21"/>
        <v>0.37787999999999994</v>
      </c>
      <c r="K13" s="5">
        <f t="shared" si="21"/>
        <v>0.37788</v>
      </c>
      <c r="L13" s="5">
        <f t="shared" si="21"/>
        <v>0.37788</v>
      </c>
      <c r="M13" s="5">
        <f t="shared" si="21"/>
        <v>0.37787999999999994</v>
      </c>
      <c r="N13" s="5">
        <f t="shared" si="21"/>
        <v>0.37787999999999994</v>
      </c>
      <c r="O13" s="5">
        <f t="shared" si="21"/>
        <v>0.37788</v>
      </c>
      <c r="P13" s="5">
        <f t="shared" si="21"/>
        <v>0.37788</v>
      </c>
      <c r="Q13" s="5">
        <f t="shared" si="21"/>
        <v>0.37788</v>
      </c>
      <c r="R13" s="5">
        <f t="shared" si="21"/>
        <v>0.37788</v>
      </c>
      <c r="S13" s="5">
        <f t="shared" si="21"/>
        <v>0.37788</v>
      </c>
      <c r="T13" s="5">
        <f t="shared" si="21"/>
        <v>0.37788</v>
      </c>
      <c r="U13" s="5">
        <f aca="true" t="shared" si="22" ref="U13:AZ13">U12/U9/12</f>
        <v>0.37788</v>
      </c>
      <c r="V13" s="5">
        <f t="shared" si="22"/>
        <v>0.37788</v>
      </c>
      <c r="W13" s="5">
        <f t="shared" si="22"/>
        <v>0.37788</v>
      </c>
      <c r="X13" s="5">
        <f t="shared" si="22"/>
        <v>0.37787999999999994</v>
      </c>
      <c r="Y13" s="5">
        <f t="shared" si="22"/>
        <v>0.37788</v>
      </c>
      <c r="Z13" s="5">
        <f t="shared" si="22"/>
        <v>0.37788</v>
      </c>
      <c r="AA13" s="5">
        <f t="shared" si="22"/>
        <v>0.37788</v>
      </c>
      <c r="AB13" s="5">
        <f t="shared" si="22"/>
        <v>0.37788</v>
      </c>
      <c r="AC13" s="5">
        <f t="shared" si="22"/>
        <v>0.37788</v>
      </c>
      <c r="AD13" s="5">
        <f t="shared" si="22"/>
        <v>0.37788</v>
      </c>
      <c r="AE13" s="5">
        <f t="shared" si="22"/>
        <v>0.37788000000000005</v>
      </c>
      <c r="AF13" s="5">
        <f t="shared" si="22"/>
        <v>0.37788</v>
      </c>
      <c r="AG13" s="5">
        <f t="shared" si="22"/>
        <v>0.37787999999999994</v>
      </c>
      <c r="AH13" s="5">
        <f t="shared" si="22"/>
        <v>0.37787999999999994</v>
      </c>
      <c r="AI13" s="5">
        <f t="shared" si="22"/>
        <v>0.37788</v>
      </c>
      <c r="AJ13" s="5">
        <f t="shared" si="22"/>
        <v>0.37788</v>
      </c>
      <c r="AK13" s="5">
        <f t="shared" si="22"/>
        <v>0.37788000000000005</v>
      </c>
      <c r="AL13" s="5">
        <f t="shared" si="22"/>
        <v>0.37788</v>
      </c>
      <c r="AM13" s="5">
        <f t="shared" si="22"/>
        <v>0.37788</v>
      </c>
      <c r="AN13" s="5">
        <f t="shared" si="22"/>
        <v>0.37788</v>
      </c>
      <c r="AO13" s="5">
        <f t="shared" si="22"/>
        <v>0.37788</v>
      </c>
      <c r="AP13" s="5">
        <f t="shared" si="22"/>
        <v>0.37788</v>
      </c>
      <c r="AQ13" s="5">
        <f t="shared" si="22"/>
        <v>0.37788</v>
      </c>
      <c r="AR13" s="5">
        <f t="shared" si="22"/>
        <v>0.37788000000000005</v>
      </c>
      <c r="AS13" s="5">
        <f t="shared" si="22"/>
        <v>0.37788</v>
      </c>
      <c r="AT13" s="5">
        <f t="shared" si="22"/>
        <v>0.37788</v>
      </c>
      <c r="AU13" s="5">
        <f t="shared" si="22"/>
        <v>0.37787999999999994</v>
      </c>
      <c r="AV13" s="5">
        <f t="shared" si="22"/>
        <v>0.37787999999999994</v>
      </c>
      <c r="AW13" s="5">
        <f t="shared" si="22"/>
        <v>0.37787999999999994</v>
      </c>
      <c r="AX13" s="5">
        <f t="shared" si="22"/>
        <v>0.37788</v>
      </c>
      <c r="AY13" s="5">
        <f t="shared" si="22"/>
        <v>0.37788</v>
      </c>
      <c r="AZ13" s="5">
        <f t="shared" si="22"/>
        <v>0.37788</v>
      </c>
      <c r="BA13" s="5">
        <f aca="true" t="shared" si="23" ref="BA13:BQ13">BA12/BA9/12</f>
        <v>0.37788000000000005</v>
      </c>
      <c r="BB13" s="5">
        <f t="shared" si="23"/>
        <v>0.37788000000000005</v>
      </c>
      <c r="BC13" s="5">
        <f t="shared" si="23"/>
        <v>0.37788</v>
      </c>
      <c r="BD13" s="5">
        <f t="shared" si="23"/>
        <v>0.37788</v>
      </c>
      <c r="BE13" s="5">
        <f t="shared" si="23"/>
        <v>0.37788</v>
      </c>
      <c r="BF13" s="5">
        <f t="shared" si="23"/>
        <v>0.37788000000000005</v>
      </c>
      <c r="BG13" s="5">
        <f t="shared" si="23"/>
        <v>0.37788</v>
      </c>
      <c r="BH13" s="5">
        <f t="shared" si="23"/>
        <v>0.37788</v>
      </c>
      <c r="BI13" s="5">
        <f t="shared" si="23"/>
        <v>0.37788</v>
      </c>
      <c r="BJ13" s="5">
        <f t="shared" si="23"/>
        <v>0.37788</v>
      </c>
      <c r="BK13" s="5">
        <f t="shared" si="23"/>
        <v>0.37788</v>
      </c>
      <c r="BL13" s="5">
        <f t="shared" si="23"/>
        <v>0.37787999999999994</v>
      </c>
      <c r="BM13" s="5">
        <f t="shared" si="23"/>
        <v>0.37788</v>
      </c>
      <c r="BN13" s="5">
        <f t="shared" si="23"/>
        <v>0.37788</v>
      </c>
      <c r="BO13" s="5">
        <f t="shared" si="23"/>
        <v>0.37788</v>
      </c>
      <c r="BP13" s="5">
        <f t="shared" si="23"/>
        <v>0.37788</v>
      </c>
      <c r="BQ13" s="5">
        <f t="shared" si="23"/>
        <v>0.37788</v>
      </c>
      <c r="BR13" s="5">
        <f aca="true" t="shared" si="24" ref="BR13:CZ13">BR12/BR9/12</f>
        <v>0.37788</v>
      </c>
      <c r="BS13" s="5">
        <f t="shared" si="24"/>
        <v>0.37788</v>
      </c>
      <c r="BT13" s="5">
        <f t="shared" si="24"/>
        <v>0.37788</v>
      </c>
      <c r="BU13" s="5">
        <f t="shared" si="24"/>
        <v>0.37788</v>
      </c>
      <c r="BV13" s="5">
        <f t="shared" si="24"/>
        <v>0.37788</v>
      </c>
      <c r="BW13" s="5">
        <f t="shared" si="24"/>
        <v>0.37788</v>
      </c>
      <c r="BX13" s="5">
        <f t="shared" si="24"/>
        <v>0.37788</v>
      </c>
      <c r="BY13" s="5">
        <f t="shared" si="24"/>
        <v>0.37788</v>
      </c>
      <c r="BZ13" s="5">
        <f t="shared" si="24"/>
        <v>0.37788</v>
      </c>
      <c r="CA13" s="5">
        <f t="shared" si="24"/>
        <v>0.37787999999999994</v>
      </c>
      <c r="CB13" s="5">
        <f t="shared" si="24"/>
        <v>0.37788</v>
      </c>
      <c r="CC13" s="5">
        <f t="shared" si="24"/>
        <v>0.37788</v>
      </c>
      <c r="CD13" s="5">
        <f t="shared" si="24"/>
        <v>0.37788</v>
      </c>
      <c r="CE13" s="5">
        <f t="shared" si="24"/>
        <v>0.37788</v>
      </c>
      <c r="CF13" s="5">
        <f t="shared" si="24"/>
        <v>0.37788000000000005</v>
      </c>
      <c r="CG13" s="5">
        <f t="shared" si="24"/>
        <v>0.37788000000000005</v>
      </c>
      <c r="CH13" s="5">
        <f t="shared" si="24"/>
        <v>0.37788</v>
      </c>
      <c r="CI13" s="5">
        <f t="shared" si="24"/>
        <v>0.37788</v>
      </c>
      <c r="CJ13" s="5">
        <f t="shared" si="24"/>
        <v>0.37787999999999994</v>
      </c>
      <c r="CK13" s="5">
        <f t="shared" si="24"/>
        <v>0.37788</v>
      </c>
      <c r="CL13" s="5">
        <f t="shared" si="24"/>
        <v>0.37788000000000005</v>
      </c>
      <c r="CM13" s="5">
        <f t="shared" si="24"/>
        <v>0.37788</v>
      </c>
      <c r="CN13" s="5">
        <f t="shared" si="24"/>
        <v>0.37788</v>
      </c>
      <c r="CO13" s="5">
        <f t="shared" si="24"/>
        <v>0.37788</v>
      </c>
      <c r="CP13" s="5">
        <f t="shared" si="24"/>
        <v>0.37788</v>
      </c>
      <c r="CQ13" s="5">
        <f t="shared" si="24"/>
        <v>0.37788</v>
      </c>
      <c r="CR13" s="5">
        <f t="shared" si="24"/>
        <v>0.37788000000000005</v>
      </c>
      <c r="CS13" s="5">
        <f t="shared" si="24"/>
        <v>0.37788</v>
      </c>
      <c r="CT13" s="5">
        <f t="shared" si="24"/>
        <v>0.37788</v>
      </c>
      <c r="CU13" s="5">
        <f t="shared" si="24"/>
        <v>0.37788</v>
      </c>
      <c r="CV13" s="5">
        <f t="shared" si="24"/>
        <v>0.37787999999999994</v>
      </c>
      <c r="CW13" s="5">
        <f t="shared" si="24"/>
        <v>0.37787999999999994</v>
      </c>
      <c r="CX13" s="5">
        <f t="shared" si="24"/>
        <v>0.37788</v>
      </c>
      <c r="CY13" s="5">
        <f t="shared" si="24"/>
        <v>0.37788</v>
      </c>
      <c r="CZ13" s="5">
        <f t="shared" si="24"/>
        <v>0.37787999999999994</v>
      </c>
      <c r="DA13" s="5">
        <f>DA12/DA9/12</f>
        <v>0.37788</v>
      </c>
      <c r="DB13" s="5">
        <f>DB12/DB9/12</f>
        <v>0.37788</v>
      </c>
      <c r="DC13" s="5">
        <f>DC12/DC9/12</f>
        <v>0.37788000000000005</v>
      </c>
      <c r="DD13" s="5">
        <f>DD12/DD9/12</f>
        <v>0.37788</v>
      </c>
      <c r="DE13" s="5">
        <f>DE12/DE9/12</f>
        <v>0.37788</v>
      </c>
      <c r="DF13" s="5">
        <f aca="true" t="shared" si="25" ref="DF13:EN13">DF12/DF9/12</f>
        <v>0.37788</v>
      </c>
      <c r="DG13" s="5">
        <f t="shared" si="25"/>
        <v>0.37788</v>
      </c>
      <c r="DH13" s="5">
        <f t="shared" si="25"/>
        <v>0.37788</v>
      </c>
      <c r="DI13" s="5">
        <f t="shared" si="25"/>
        <v>0.37787999999999994</v>
      </c>
      <c r="DJ13" s="5">
        <f t="shared" si="25"/>
        <v>0.37788</v>
      </c>
      <c r="DK13" s="5">
        <f t="shared" si="25"/>
        <v>0.37787999999999994</v>
      </c>
      <c r="DL13" s="5">
        <f t="shared" si="25"/>
        <v>0.37787999999999994</v>
      </c>
      <c r="DM13" s="5">
        <f t="shared" si="25"/>
        <v>0.37788</v>
      </c>
      <c r="DN13" s="5">
        <f t="shared" si="25"/>
        <v>0.37787999999999994</v>
      </c>
      <c r="DO13" s="5">
        <f t="shared" si="25"/>
        <v>0.37788</v>
      </c>
      <c r="DP13" s="5">
        <f t="shared" si="25"/>
        <v>0.37788</v>
      </c>
      <c r="DQ13" s="5">
        <f t="shared" si="25"/>
        <v>0.37788000000000005</v>
      </c>
      <c r="DR13" s="5">
        <f t="shared" si="25"/>
        <v>0.37788</v>
      </c>
      <c r="DS13" s="5">
        <f t="shared" si="25"/>
        <v>0.37787999999999994</v>
      </c>
      <c r="DT13" s="5">
        <f t="shared" si="25"/>
        <v>0.37788000000000005</v>
      </c>
      <c r="DU13" s="5">
        <f t="shared" si="25"/>
        <v>0.37788</v>
      </c>
      <c r="DV13" s="5">
        <f t="shared" si="25"/>
        <v>0.37788</v>
      </c>
      <c r="DW13" s="5">
        <f t="shared" si="25"/>
        <v>0.37787999999999994</v>
      </c>
      <c r="DX13" s="5">
        <f t="shared" si="25"/>
        <v>0.37788</v>
      </c>
      <c r="DY13" s="5">
        <f t="shared" si="25"/>
        <v>0.37788</v>
      </c>
      <c r="DZ13" s="5">
        <f t="shared" si="25"/>
        <v>0.37788</v>
      </c>
      <c r="EA13" s="5">
        <f t="shared" si="25"/>
        <v>0.37788</v>
      </c>
      <c r="EB13" s="5">
        <f t="shared" si="25"/>
        <v>0.37788</v>
      </c>
      <c r="EC13" s="5">
        <f t="shared" si="25"/>
        <v>0.37787999999999994</v>
      </c>
      <c r="ED13" s="5">
        <f t="shared" si="25"/>
        <v>0.37788</v>
      </c>
      <c r="EE13" s="5">
        <f t="shared" si="25"/>
        <v>0.37788</v>
      </c>
      <c r="EF13" s="5">
        <f t="shared" si="25"/>
        <v>0.37788</v>
      </c>
      <c r="EG13" s="5">
        <f t="shared" si="25"/>
        <v>0.37788</v>
      </c>
      <c r="EH13" s="5">
        <f t="shared" si="25"/>
        <v>0.37788</v>
      </c>
      <c r="EI13" s="5">
        <f t="shared" si="25"/>
        <v>0.37788</v>
      </c>
      <c r="EJ13" s="5">
        <f t="shared" si="25"/>
        <v>0.37788</v>
      </c>
      <c r="EK13" s="5">
        <f t="shared" si="25"/>
        <v>0.37788</v>
      </c>
      <c r="EL13" s="5">
        <f t="shared" si="25"/>
        <v>0.37788000000000005</v>
      </c>
      <c r="EM13" s="5">
        <f t="shared" si="25"/>
        <v>0.37788</v>
      </c>
      <c r="EN13" s="5">
        <f t="shared" si="25"/>
        <v>0.37788</v>
      </c>
      <c r="EO13" s="5">
        <f>EO12/EO9/12</f>
        <v>0.37787999999999994</v>
      </c>
      <c r="EP13" s="5">
        <f>EP12/EP9/12</f>
        <v>0.37788</v>
      </c>
      <c r="EQ13" s="5">
        <f>EQ12/EQ9/12</f>
        <v>0.37788</v>
      </c>
      <c r="ER13" s="5">
        <f>ER12/ER9/12</f>
        <v>0.37787999999999994</v>
      </c>
      <c r="ES13" s="5">
        <f>ES12/ES9/12</f>
        <v>0.37788</v>
      </c>
      <c r="ET13" s="5">
        <f aca="true" t="shared" si="26" ref="ET13:GB13">ET12/ET9/12</f>
        <v>0.37788000000000005</v>
      </c>
      <c r="EU13" s="5">
        <f t="shared" si="26"/>
        <v>0.37788</v>
      </c>
      <c r="EV13" s="5">
        <f t="shared" si="26"/>
        <v>0.37788</v>
      </c>
      <c r="EW13" s="5">
        <f t="shared" si="26"/>
        <v>0.37787999999999994</v>
      </c>
      <c r="EX13" s="5">
        <f t="shared" si="26"/>
        <v>0.37788</v>
      </c>
      <c r="EY13" s="5">
        <f t="shared" si="26"/>
        <v>0.37787999999999994</v>
      </c>
      <c r="EZ13" s="5">
        <f t="shared" si="26"/>
        <v>0.37788</v>
      </c>
      <c r="FA13" s="5">
        <f t="shared" si="26"/>
        <v>0.37788</v>
      </c>
      <c r="FB13" s="5">
        <f t="shared" si="26"/>
        <v>0.37788</v>
      </c>
      <c r="FC13" s="5">
        <f t="shared" si="26"/>
        <v>0.37788</v>
      </c>
      <c r="FD13" s="5">
        <f t="shared" si="26"/>
        <v>0.37788</v>
      </c>
      <c r="FE13" s="5">
        <f t="shared" si="26"/>
        <v>0.37788</v>
      </c>
      <c r="FF13" s="5">
        <f t="shared" si="26"/>
        <v>0.37787999999999994</v>
      </c>
      <c r="FG13" s="5">
        <f t="shared" si="26"/>
        <v>0.37788</v>
      </c>
      <c r="FH13" s="5">
        <f t="shared" si="26"/>
        <v>0.37788</v>
      </c>
      <c r="FI13" s="5">
        <f t="shared" si="26"/>
        <v>0.37788</v>
      </c>
      <c r="FJ13" s="5">
        <f t="shared" si="26"/>
        <v>0.37787999999999994</v>
      </c>
      <c r="FK13" s="5">
        <f t="shared" si="26"/>
        <v>0.37787999999999994</v>
      </c>
      <c r="FL13" s="5">
        <f t="shared" si="26"/>
        <v>0.37787999999999994</v>
      </c>
      <c r="FM13" s="5">
        <f t="shared" si="26"/>
        <v>0.37788</v>
      </c>
      <c r="FN13" s="5">
        <f t="shared" si="26"/>
        <v>0.37788</v>
      </c>
      <c r="FO13" s="5">
        <f t="shared" si="26"/>
        <v>0.37788</v>
      </c>
      <c r="FP13" s="5">
        <f t="shared" si="26"/>
        <v>0.37787999999999994</v>
      </c>
      <c r="FQ13" s="5">
        <f t="shared" si="26"/>
        <v>0.37788</v>
      </c>
      <c r="FR13" s="5">
        <f t="shared" si="26"/>
        <v>0.37788</v>
      </c>
      <c r="FS13" s="5">
        <f t="shared" si="26"/>
        <v>0.37787999999999994</v>
      </c>
      <c r="FT13" s="5">
        <f t="shared" si="26"/>
        <v>0.37788</v>
      </c>
      <c r="FU13" s="5">
        <f t="shared" si="26"/>
        <v>0.37788</v>
      </c>
      <c r="FV13" s="5">
        <f t="shared" si="26"/>
        <v>0.37788</v>
      </c>
      <c r="FW13" s="5">
        <f t="shared" si="26"/>
        <v>0.37788</v>
      </c>
      <c r="FX13" s="5">
        <f t="shared" si="26"/>
        <v>0.37788</v>
      </c>
      <c r="FY13" s="5">
        <f t="shared" si="26"/>
        <v>0.37788000000000005</v>
      </c>
      <c r="FZ13" s="5">
        <f t="shared" si="26"/>
        <v>0.37788</v>
      </c>
      <c r="GA13" s="5">
        <f t="shared" si="26"/>
        <v>0.37788</v>
      </c>
      <c r="GB13" s="5">
        <f t="shared" si="26"/>
        <v>0.37787999999999994</v>
      </c>
      <c r="GC13" s="5">
        <f>GC12/GC9/12</f>
        <v>0.37787999999999994</v>
      </c>
      <c r="GD13" s="5">
        <f>GD12/GD9/12</f>
        <v>0.37788</v>
      </c>
      <c r="GE13" s="5">
        <f>GE12/GE9/12</f>
        <v>0.37788</v>
      </c>
      <c r="GF13" s="5">
        <f>GF12/GF9/12</f>
        <v>0.37788</v>
      </c>
      <c r="GG13" s="5">
        <f>GG12/GG9/12</f>
        <v>0.37787999999999994</v>
      </c>
      <c r="GH13" s="5">
        <f aca="true" t="shared" si="27" ref="GH13:GN13">GH12/GH9/12</f>
        <v>0.37788000000000005</v>
      </c>
      <c r="GI13" s="5">
        <f t="shared" si="27"/>
        <v>0.37788</v>
      </c>
      <c r="GJ13" s="5">
        <f t="shared" si="27"/>
        <v>0.37788000000000005</v>
      </c>
      <c r="GK13" s="5">
        <f t="shared" si="27"/>
        <v>0.37787999999999994</v>
      </c>
      <c r="GL13" s="5">
        <f t="shared" si="27"/>
        <v>0.37788</v>
      </c>
      <c r="GM13" s="5">
        <f t="shared" si="27"/>
        <v>0.37788</v>
      </c>
      <c r="GN13" s="5">
        <f t="shared" si="27"/>
        <v>0.37788</v>
      </c>
      <c r="GO13" s="5">
        <f>GO12/GO9/12</f>
        <v>0.37788</v>
      </c>
      <c r="GP13" s="5">
        <f aca="true" t="shared" si="28" ref="GP13:IA13">GP12/GP9/12</f>
        <v>0.37788</v>
      </c>
      <c r="GQ13" s="5">
        <f t="shared" si="28"/>
        <v>0.37787999999999994</v>
      </c>
      <c r="GR13" s="5">
        <f t="shared" si="28"/>
        <v>0.37788</v>
      </c>
      <c r="GS13" s="5">
        <f t="shared" si="28"/>
        <v>0.37787999999999994</v>
      </c>
      <c r="GT13" s="5">
        <f t="shared" si="28"/>
        <v>0.37788</v>
      </c>
      <c r="GU13" s="5">
        <f t="shared" si="28"/>
        <v>0.37788</v>
      </c>
      <c r="GV13" s="5">
        <f t="shared" si="28"/>
        <v>0.37788</v>
      </c>
      <c r="GW13" s="5">
        <f t="shared" si="28"/>
        <v>0.37788</v>
      </c>
      <c r="GX13" s="5">
        <f t="shared" si="28"/>
        <v>0.37788</v>
      </c>
      <c r="GY13" s="5">
        <f t="shared" si="28"/>
        <v>0.37788000000000005</v>
      </c>
      <c r="GZ13" s="5">
        <f t="shared" si="28"/>
        <v>0.37788</v>
      </c>
      <c r="HA13" s="5">
        <f t="shared" si="28"/>
        <v>0.37787999999999994</v>
      </c>
      <c r="HB13" s="5">
        <f t="shared" si="28"/>
        <v>0.37788</v>
      </c>
      <c r="HC13" s="5">
        <f t="shared" si="28"/>
        <v>0.37788</v>
      </c>
      <c r="HD13" s="5">
        <f t="shared" si="28"/>
        <v>0.37788</v>
      </c>
      <c r="HE13" s="5">
        <f t="shared" si="28"/>
        <v>0.37788</v>
      </c>
      <c r="HF13" s="5">
        <f t="shared" si="28"/>
        <v>0.37788</v>
      </c>
      <c r="HG13" s="5">
        <f t="shared" si="28"/>
        <v>0.37788</v>
      </c>
      <c r="HH13" s="5">
        <f t="shared" si="28"/>
        <v>0.37788</v>
      </c>
      <c r="HI13" s="5">
        <f t="shared" si="28"/>
        <v>0.37788</v>
      </c>
      <c r="HJ13" s="5">
        <f t="shared" si="28"/>
        <v>0.37788</v>
      </c>
      <c r="HK13" s="5">
        <f t="shared" si="28"/>
        <v>0.37788</v>
      </c>
      <c r="HL13" s="5">
        <f t="shared" si="28"/>
        <v>0.37788</v>
      </c>
      <c r="HM13" s="5">
        <f t="shared" si="28"/>
        <v>0.37787999999999994</v>
      </c>
      <c r="HN13" s="5">
        <f t="shared" si="28"/>
        <v>0.37788</v>
      </c>
      <c r="HO13" s="5">
        <f t="shared" si="28"/>
        <v>0.37788</v>
      </c>
      <c r="HP13" s="5">
        <f t="shared" si="28"/>
        <v>0.37788</v>
      </c>
      <c r="HQ13" s="5">
        <f t="shared" si="28"/>
        <v>0.37788</v>
      </c>
      <c r="HR13" s="5">
        <f t="shared" si="28"/>
        <v>0.37788</v>
      </c>
      <c r="HS13" s="5">
        <f t="shared" si="28"/>
        <v>0.37788</v>
      </c>
      <c r="HT13" s="5">
        <f t="shared" si="28"/>
        <v>0.37788</v>
      </c>
      <c r="HU13" s="5">
        <f t="shared" si="28"/>
        <v>0.37788</v>
      </c>
      <c r="HV13" s="5">
        <f t="shared" si="28"/>
        <v>0.37788</v>
      </c>
      <c r="HW13" s="5">
        <f t="shared" si="28"/>
        <v>0.37788</v>
      </c>
      <c r="HX13" s="5">
        <f t="shared" si="28"/>
        <v>0.37788</v>
      </c>
      <c r="HY13" s="5">
        <f t="shared" si="28"/>
        <v>0.37788</v>
      </c>
      <c r="HZ13" s="5">
        <f t="shared" si="28"/>
        <v>0.37788</v>
      </c>
      <c r="IA13" s="5">
        <f t="shared" si="28"/>
        <v>0.37788</v>
      </c>
      <c r="IB13" s="5">
        <f>IB12/IB9/12</f>
        <v>0.37788</v>
      </c>
      <c r="IC13" s="5">
        <f>IC12/IC9/12</f>
        <v>0.37788</v>
      </c>
      <c r="ID13" s="5">
        <f>ID12/ID9/12</f>
        <v>0.37788</v>
      </c>
      <c r="IE13" s="5">
        <f>IE12/IE9/12</f>
        <v>0.37788</v>
      </c>
    </row>
    <row r="14" spans="1:239" s="7" customFormat="1" ht="13.5" customHeight="1" thickBot="1">
      <c r="A14" s="43"/>
      <c r="B14" s="27" t="s">
        <v>0</v>
      </c>
      <c r="C14" s="19" t="s">
        <v>14</v>
      </c>
      <c r="D14" s="19" t="s">
        <v>14</v>
      </c>
      <c r="E14" s="19" t="s">
        <v>14</v>
      </c>
      <c r="F14" s="19" t="s">
        <v>14</v>
      </c>
      <c r="G14" s="19" t="s">
        <v>14</v>
      </c>
      <c r="H14" s="19" t="s">
        <v>14</v>
      </c>
      <c r="I14" s="19" t="s">
        <v>14</v>
      </c>
      <c r="J14" s="19" t="s">
        <v>14</v>
      </c>
      <c r="K14" s="19" t="s">
        <v>14</v>
      </c>
      <c r="L14" s="19" t="s">
        <v>14</v>
      </c>
      <c r="M14" s="19" t="s">
        <v>14</v>
      </c>
      <c r="N14" s="19" t="s">
        <v>14</v>
      </c>
      <c r="O14" s="19" t="s">
        <v>14</v>
      </c>
      <c r="P14" s="19" t="s">
        <v>14</v>
      </c>
      <c r="Q14" s="19" t="s">
        <v>14</v>
      </c>
      <c r="R14" s="19" t="s">
        <v>14</v>
      </c>
      <c r="S14" s="19" t="s">
        <v>14</v>
      </c>
      <c r="T14" s="19" t="s">
        <v>14</v>
      </c>
      <c r="U14" s="19" t="s">
        <v>14</v>
      </c>
      <c r="V14" s="19" t="s">
        <v>14</v>
      </c>
      <c r="W14" s="19" t="s">
        <v>14</v>
      </c>
      <c r="X14" s="19" t="s">
        <v>14</v>
      </c>
      <c r="Y14" s="19" t="s">
        <v>14</v>
      </c>
      <c r="Z14" s="19" t="s">
        <v>14</v>
      </c>
      <c r="AA14" s="19" t="s">
        <v>14</v>
      </c>
      <c r="AB14" s="19" t="s">
        <v>14</v>
      </c>
      <c r="AC14" s="19" t="s">
        <v>14</v>
      </c>
      <c r="AD14" s="19" t="s">
        <v>14</v>
      </c>
      <c r="AE14" s="19" t="s">
        <v>14</v>
      </c>
      <c r="AF14" s="19" t="s">
        <v>14</v>
      </c>
      <c r="AG14" s="19" t="s">
        <v>14</v>
      </c>
      <c r="AH14" s="19" t="s">
        <v>14</v>
      </c>
      <c r="AI14" s="19" t="s">
        <v>14</v>
      </c>
      <c r="AJ14" s="19" t="s">
        <v>14</v>
      </c>
      <c r="AK14" s="19" t="s">
        <v>14</v>
      </c>
      <c r="AL14" s="19" t="s">
        <v>14</v>
      </c>
      <c r="AM14" s="19" t="s">
        <v>14</v>
      </c>
      <c r="AN14" s="19" t="s">
        <v>14</v>
      </c>
      <c r="AO14" s="19" t="s">
        <v>14</v>
      </c>
      <c r="AP14" s="19" t="s">
        <v>14</v>
      </c>
      <c r="AQ14" s="19" t="s">
        <v>14</v>
      </c>
      <c r="AR14" s="19" t="s">
        <v>14</v>
      </c>
      <c r="AS14" s="19" t="s">
        <v>14</v>
      </c>
      <c r="AT14" s="19" t="s">
        <v>14</v>
      </c>
      <c r="AU14" s="19" t="s">
        <v>14</v>
      </c>
      <c r="AV14" s="19" t="s">
        <v>14</v>
      </c>
      <c r="AW14" s="19" t="s">
        <v>14</v>
      </c>
      <c r="AX14" s="19" t="s">
        <v>14</v>
      </c>
      <c r="AY14" s="19" t="s">
        <v>14</v>
      </c>
      <c r="AZ14" s="19" t="s">
        <v>14</v>
      </c>
      <c r="BA14" s="19" t="s">
        <v>14</v>
      </c>
      <c r="BB14" s="19" t="s">
        <v>14</v>
      </c>
      <c r="BC14" s="19" t="s">
        <v>14</v>
      </c>
      <c r="BD14" s="19" t="s">
        <v>14</v>
      </c>
      <c r="BE14" s="19" t="s">
        <v>14</v>
      </c>
      <c r="BF14" s="19" t="s">
        <v>14</v>
      </c>
      <c r="BG14" s="19" t="s">
        <v>14</v>
      </c>
      <c r="BH14" s="19" t="s">
        <v>14</v>
      </c>
      <c r="BI14" s="19" t="s">
        <v>14</v>
      </c>
      <c r="BJ14" s="19" t="s">
        <v>14</v>
      </c>
      <c r="BK14" s="19" t="s">
        <v>14</v>
      </c>
      <c r="BL14" s="19" t="s">
        <v>14</v>
      </c>
      <c r="BM14" s="19" t="s">
        <v>14</v>
      </c>
      <c r="BN14" s="19" t="s">
        <v>14</v>
      </c>
      <c r="BO14" s="19" t="s">
        <v>14</v>
      </c>
      <c r="BP14" s="19" t="s">
        <v>14</v>
      </c>
      <c r="BQ14" s="19" t="s">
        <v>14</v>
      </c>
      <c r="BR14" s="19" t="s">
        <v>14</v>
      </c>
      <c r="BS14" s="19" t="s">
        <v>14</v>
      </c>
      <c r="BT14" s="19" t="s">
        <v>14</v>
      </c>
      <c r="BU14" s="19" t="s">
        <v>14</v>
      </c>
      <c r="BV14" s="19" t="s">
        <v>14</v>
      </c>
      <c r="BW14" s="19" t="s">
        <v>14</v>
      </c>
      <c r="BX14" s="19" t="s">
        <v>14</v>
      </c>
      <c r="BY14" s="19" t="s">
        <v>14</v>
      </c>
      <c r="BZ14" s="19" t="s">
        <v>14</v>
      </c>
      <c r="CA14" s="19" t="s">
        <v>14</v>
      </c>
      <c r="CB14" s="19" t="s">
        <v>14</v>
      </c>
      <c r="CC14" s="19" t="s">
        <v>14</v>
      </c>
      <c r="CD14" s="19" t="s">
        <v>14</v>
      </c>
      <c r="CE14" s="19" t="s">
        <v>14</v>
      </c>
      <c r="CF14" s="19" t="s">
        <v>14</v>
      </c>
      <c r="CG14" s="19" t="s">
        <v>14</v>
      </c>
      <c r="CH14" s="19" t="s">
        <v>14</v>
      </c>
      <c r="CI14" s="19" t="s">
        <v>14</v>
      </c>
      <c r="CJ14" s="19" t="s">
        <v>14</v>
      </c>
      <c r="CK14" s="19" t="s">
        <v>14</v>
      </c>
      <c r="CL14" s="19" t="s">
        <v>14</v>
      </c>
      <c r="CM14" s="19" t="s">
        <v>14</v>
      </c>
      <c r="CN14" s="19" t="s">
        <v>14</v>
      </c>
      <c r="CO14" s="19" t="s">
        <v>14</v>
      </c>
      <c r="CP14" s="19" t="s">
        <v>14</v>
      </c>
      <c r="CQ14" s="19" t="s">
        <v>14</v>
      </c>
      <c r="CR14" s="19" t="s">
        <v>14</v>
      </c>
      <c r="CS14" s="19" t="s">
        <v>14</v>
      </c>
      <c r="CT14" s="19" t="s">
        <v>14</v>
      </c>
      <c r="CU14" s="19" t="s">
        <v>14</v>
      </c>
      <c r="CV14" s="19" t="s">
        <v>14</v>
      </c>
      <c r="CW14" s="19" t="s">
        <v>14</v>
      </c>
      <c r="CX14" s="19" t="s">
        <v>14</v>
      </c>
      <c r="CY14" s="19" t="s">
        <v>14</v>
      </c>
      <c r="CZ14" s="19" t="s">
        <v>14</v>
      </c>
      <c r="DA14" s="19" t="s">
        <v>14</v>
      </c>
      <c r="DB14" s="19" t="s">
        <v>14</v>
      </c>
      <c r="DC14" s="19" t="s">
        <v>14</v>
      </c>
      <c r="DD14" s="19" t="s">
        <v>14</v>
      </c>
      <c r="DE14" s="19" t="s">
        <v>14</v>
      </c>
      <c r="DF14" s="19" t="s">
        <v>14</v>
      </c>
      <c r="DG14" s="19" t="s">
        <v>14</v>
      </c>
      <c r="DH14" s="19" t="s">
        <v>14</v>
      </c>
      <c r="DI14" s="19" t="s">
        <v>14</v>
      </c>
      <c r="DJ14" s="19" t="s">
        <v>14</v>
      </c>
      <c r="DK14" s="19" t="s">
        <v>14</v>
      </c>
      <c r="DL14" s="19" t="s">
        <v>14</v>
      </c>
      <c r="DM14" s="19" t="s">
        <v>14</v>
      </c>
      <c r="DN14" s="19" t="s">
        <v>14</v>
      </c>
      <c r="DO14" s="19" t="s">
        <v>14</v>
      </c>
      <c r="DP14" s="19" t="s">
        <v>14</v>
      </c>
      <c r="DQ14" s="19" t="s">
        <v>14</v>
      </c>
      <c r="DR14" s="19" t="s">
        <v>14</v>
      </c>
      <c r="DS14" s="19" t="s">
        <v>14</v>
      </c>
      <c r="DT14" s="19" t="s">
        <v>14</v>
      </c>
      <c r="DU14" s="19" t="s">
        <v>14</v>
      </c>
      <c r="DV14" s="19" t="s">
        <v>14</v>
      </c>
      <c r="DW14" s="19" t="s">
        <v>14</v>
      </c>
      <c r="DX14" s="19" t="s">
        <v>14</v>
      </c>
      <c r="DY14" s="19" t="s">
        <v>14</v>
      </c>
      <c r="DZ14" s="19" t="s">
        <v>14</v>
      </c>
      <c r="EA14" s="19" t="s">
        <v>14</v>
      </c>
      <c r="EB14" s="19" t="s">
        <v>14</v>
      </c>
      <c r="EC14" s="19" t="s">
        <v>14</v>
      </c>
      <c r="ED14" s="19" t="s">
        <v>14</v>
      </c>
      <c r="EE14" s="19" t="s">
        <v>14</v>
      </c>
      <c r="EF14" s="19" t="s">
        <v>14</v>
      </c>
      <c r="EG14" s="19" t="s">
        <v>14</v>
      </c>
      <c r="EH14" s="19" t="s">
        <v>14</v>
      </c>
      <c r="EI14" s="19" t="s">
        <v>14</v>
      </c>
      <c r="EJ14" s="19" t="s">
        <v>14</v>
      </c>
      <c r="EK14" s="19" t="s">
        <v>14</v>
      </c>
      <c r="EL14" s="19" t="s">
        <v>14</v>
      </c>
      <c r="EM14" s="19" t="s">
        <v>14</v>
      </c>
      <c r="EN14" s="19" t="s">
        <v>14</v>
      </c>
      <c r="EO14" s="19" t="s">
        <v>14</v>
      </c>
      <c r="EP14" s="19" t="s">
        <v>14</v>
      </c>
      <c r="EQ14" s="19" t="s">
        <v>14</v>
      </c>
      <c r="ER14" s="19" t="s">
        <v>14</v>
      </c>
      <c r="ES14" s="19" t="s">
        <v>14</v>
      </c>
      <c r="ET14" s="19" t="s">
        <v>14</v>
      </c>
      <c r="EU14" s="19" t="s">
        <v>14</v>
      </c>
      <c r="EV14" s="19" t="s">
        <v>14</v>
      </c>
      <c r="EW14" s="19" t="s">
        <v>14</v>
      </c>
      <c r="EX14" s="19" t="s">
        <v>14</v>
      </c>
      <c r="EY14" s="19" t="s">
        <v>14</v>
      </c>
      <c r="EZ14" s="19" t="s">
        <v>14</v>
      </c>
      <c r="FA14" s="19" t="s">
        <v>14</v>
      </c>
      <c r="FB14" s="19" t="s">
        <v>14</v>
      </c>
      <c r="FC14" s="19" t="s">
        <v>14</v>
      </c>
      <c r="FD14" s="19" t="s">
        <v>14</v>
      </c>
      <c r="FE14" s="19" t="s">
        <v>14</v>
      </c>
      <c r="FF14" s="19" t="s">
        <v>14</v>
      </c>
      <c r="FG14" s="19" t="s">
        <v>14</v>
      </c>
      <c r="FH14" s="19" t="s">
        <v>14</v>
      </c>
      <c r="FI14" s="19" t="s">
        <v>14</v>
      </c>
      <c r="FJ14" s="19" t="s">
        <v>14</v>
      </c>
      <c r="FK14" s="19" t="s">
        <v>14</v>
      </c>
      <c r="FL14" s="19" t="s">
        <v>14</v>
      </c>
      <c r="FM14" s="19" t="s">
        <v>14</v>
      </c>
      <c r="FN14" s="19" t="s">
        <v>14</v>
      </c>
      <c r="FO14" s="19" t="s">
        <v>14</v>
      </c>
      <c r="FP14" s="19" t="s">
        <v>14</v>
      </c>
      <c r="FQ14" s="19" t="s">
        <v>14</v>
      </c>
      <c r="FR14" s="19" t="s">
        <v>14</v>
      </c>
      <c r="FS14" s="19" t="s">
        <v>14</v>
      </c>
      <c r="FT14" s="19" t="s">
        <v>14</v>
      </c>
      <c r="FU14" s="19" t="s">
        <v>14</v>
      </c>
      <c r="FV14" s="19" t="s">
        <v>14</v>
      </c>
      <c r="FW14" s="19" t="s">
        <v>14</v>
      </c>
      <c r="FX14" s="19" t="s">
        <v>14</v>
      </c>
      <c r="FY14" s="19" t="s">
        <v>14</v>
      </c>
      <c r="FZ14" s="19" t="s">
        <v>14</v>
      </c>
      <c r="GA14" s="19" t="s">
        <v>14</v>
      </c>
      <c r="GB14" s="19" t="s">
        <v>14</v>
      </c>
      <c r="GC14" s="19" t="s">
        <v>14</v>
      </c>
      <c r="GD14" s="19" t="s">
        <v>14</v>
      </c>
      <c r="GE14" s="19" t="s">
        <v>14</v>
      </c>
      <c r="GF14" s="19" t="s">
        <v>14</v>
      </c>
      <c r="GG14" s="19" t="s">
        <v>14</v>
      </c>
      <c r="GH14" s="19" t="s">
        <v>14</v>
      </c>
      <c r="GI14" s="19" t="s">
        <v>14</v>
      </c>
      <c r="GJ14" s="19" t="s">
        <v>14</v>
      </c>
      <c r="GK14" s="19" t="s">
        <v>14</v>
      </c>
      <c r="GL14" s="19" t="s">
        <v>14</v>
      </c>
      <c r="GM14" s="19" t="s">
        <v>14</v>
      </c>
      <c r="GN14" s="19" t="s">
        <v>14</v>
      </c>
      <c r="GO14" s="19" t="s">
        <v>14</v>
      </c>
      <c r="GP14" s="19" t="s">
        <v>14</v>
      </c>
      <c r="GQ14" s="19" t="s">
        <v>14</v>
      </c>
      <c r="GR14" s="19" t="s">
        <v>14</v>
      </c>
      <c r="GS14" s="19" t="s">
        <v>14</v>
      </c>
      <c r="GT14" s="19" t="s">
        <v>14</v>
      </c>
      <c r="GU14" s="19" t="s">
        <v>14</v>
      </c>
      <c r="GV14" s="19" t="s">
        <v>14</v>
      </c>
      <c r="GW14" s="19" t="s">
        <v>14</v>
      </c>
      <c r="GX14" s="19" t="s">
        <v>14</v>
      </c>
      <c r="GY14" s="19" t="s">
        <v>14</v>
      </c>
      <c r="GZ14" s="19" t="s">
        <v>14</v>
      </c>
      <c r="HA14" s="19" t="s">
        <v>14</v>
      </c>
      <c r="HB14" s="19" t="s">
        <v>14</v>
      </c>
      <c r="HC14" s="19" t="s">
        <v>14</v>
      </c>
      <c r="HD14" s="19" t="s">
        <v>14</v>
      </c>
      <c r="HE14" s="19" t="s">
        <v>14</v>
      </c>
      <c r="HF14" s="19" t="s">
        <v>14</v>
      </c>
      <c r="HG14" s="19" t="s">
        <v>14</v>
      </c>
      <c r="HH14" s="19" t="s">
        <v>14</v>
      </c>
      <c r="HI14" s="19" t="s">
        <v>14</v>
      </c>
      <c r="HJ14" s="19" t="s">
        <v>14</v>
      </c>
      <c r="HK14" s="19" t="s">
        <v>14</v>
      </c>
      <c r="HL14" s="19" t="s">
        <v>14</v>
      </c>
      <c r="HM14" s="19" t="s">
        <v>14</v>
      </c>
      <c r="HN14" s="19" t="s">
        <v>14</v>
      </c>
      <c r="HO14" s="19" t="s">
        <v>14</v>
      </c>
      <c r="HP14" s="19" t="s">
        <v>14</v>
      </c>
      <c r="HQ14" s="19" t="s">
        <v>14</v>
      </c>
      <c r="HR14" s="19" t="s">
        <v>14</v>
      </c>
      <c r="HS14" s="19" t="s">
        <v>14</v>
      </c>
      <c r="HT14" s="19" t="s">
        <v>14</v>
      </c>
      <c r="HU14" s="19" t="s">
        <v>14</v>
      </c>
      <c r="HV14" s="19" t="s">
        <v>14</v>
      </c>
      <c r="HW14" s="19" t="s">
        <v>14</v>
      </c>
      <c r="HX14" s="19" t="s">
        <v>14</v>
      </c>
      <c r="HY14" s="19" t="s">
        <v>14</v>
      </c>
      <c r="HZ14" s="19" t="s">
        <v>14</v>
      </c>
      <c r="IA14" s="19" t="s">
        <v>14</v>
      </c>
      <c r="IB14" s="19" t="s">
        <v>14</v>
      </c>
      <c r="IC14" s="19" t="s">
        <v>14</v>
      </c>
      <c r="ID14" s="19" t="s">
        <v>14</v>
      </c>
      <c r="IE14" s="19" t="s">
        <v>14</v>
      </c>
    </row>
    <row r="15" spans="1:239" s="7" customFormat="1" ht="13.5" customHeight="1" thickTop="1">
      <c r="A15" s="42" t="s">
        <v>16</v>
      </c>
      <c r="B15" s="32" t="s">
        <v>4</v>
      </c>
      <c r="C15" s="33">
        <f aca="true" t="shared" si="29" ref="C15:H15">C10*10%/10</f>
        <v>7.017</v>
      </c>
      <c r="D15" s="33">
        <f t="shared" si="29"/>
        <v>5.789</v>
      </c>
      <c r="E15" s="33">
        <f t="shared" si="29"/>
        <v>5.581</v>
      </c>
      <c r="F15" s="33">
        <f t="shared" si="29"/>
        <v>1.417</v>
      </c>
      <c r="G15" s="33">
        <f t="shared" si="29"/>
        <v>2.0200000000000005</v>
      </c>
      <c r="H15" s="33">
        <f t="shared" si="29"/>
        <v>1.209</v>
      </c>
      <c r="I15" s="33">
        <f>I10*8%/10</f>
        <v>1.1112</v>
      </c>
      <c r="J15" s="33">
        <f aca="true" t="shared" si="30" ref="J15:P15">J10*10%/10</f>
        <v>0.8090000000000002</v>
      </c>
      <c r="K15" s="33">
        <f t="shared" si="30"/>
        <v>0.817</v>
      </c>
      <c r="L15" s="33">
        <f t="shared" si="30"/>
        <v>0.817</v>
      </c>
      <c r="M15" s="33">
        <f t="shared" si="30"/>
        <v>0.808</v>
      </c>
      <c r="N15" s="33">
        <f t="shared" si="30"/>
        <v>0.792</v>
      </c>
      <c r="O15" s="33">
        <f t="shared" si="30"/>
        <v>5.765000000000001</v>
      </c>
      <c r="P15" s="33">
        <f t="shared" si="30"/>
        <v>0.807</v>
      </c>
      <c r="Q15" s="33">
        <f>Q10*10%/10</f>
        <v>0.772</v>
      </c>
      <c r="R15" s="33">
        <f>R10*10%/10</f>
        <v>2.625</v>
      </c>
      <c r="S15" s="33">
        <f>S10*8%/10</f>
        <v>3.1816</v>
      </c>
      <c r="T15" s="33">
        <f aca="true" t="shared" si="31" ref="T15:AB15">T10*10%/10</f>
        <v>5.178</v>
      </c>
      <c r="U15" s="33">
        <f t="shared" si="31"/>
        <v>4.040000000000001</v>
      </c>
      <c r="V15" s="33">
        <f t="shared" si="31"/>
        <v>3.4899999999999998</v>
      </c>
      <c r="W15" s="33">
        <f t="shared" si="31"/>
        <v>1.8210000000000002</v>
      </c>
      <c r="X15" s="33">
        <f t="shared" si="31"/>
        <v>4.223000000000001</v>
      </c>
      <c r="Y15" s="33">
        <f t="shared" si="31"/>
        <v>5.203</v>
      </c>
      <c r="Z15" s="33">
        <f t="shared" si="31"/>
        <v>0.806</v>
      </c>
      <c r="AA15" s="33">
        <f t="shared" si="31"/>
        <v>4.2860000000000005</v>
      </c>
      <c r="AB15" s="33">
        <f t="shared" si="31"/>
        <v>5.3260000000000005</v>
      </c>
      <c r="AC15" s="33">
        <f>AC10*8%/10</f>
        <v>0.9976</v>
      </c>
      <c r="AD15" s="33">
        <f>AD10*10%/10</f>
        <v>3.0710000000000006</v>
      </c>
      <c r="AE15" s="33">
        <f>AE10*10%/10</f>
        <v>1.527</v>
      </c>
      <c r="AF15" s="33">
        <f>AF10*10%/10</f>
        <v>1.4869999999999999</v>
      </c>
      <c r="AG15" s="33">
        <f>AG10*10%/10</f>
        <v>1.512</v>
      </c>
      <c r="AH15" s="33">
        <f>AH10*10%/10</f>
        <v>1.5430000000000001</v>
      </c>
      <c r="AI15" s="33">
        <f>AI10*8%/10</f>
        <v>1.2128</v>
      </c>
      <c r="AJ15" s="33">
        <f aca="true" t="shared" si="32" ref="AJ15:AO15">AJ10*10%/10</f>
        <v>1.526</v>
      </c>
      <c r="AK15" s="33">
        <f t="shared" si="32"/>
        <v>1.514</v>
      </c>
      <c r="AL15" s="33">
        <f t="shared" si="32"/>
        <v>1.5190000000000001</v>
      </c>
      <c r="AM15" s="33">
        <f t="shared" si="32"/>
        <v>2.3890000000000002</v>
      </c>
      <c r="AN15" s="33">
        <f t="shared" si="32"/>
        <v>1.36</v>
      </c>
      <c r="AO15" s="33">
        <f t="shared" si="32"/>
        <v>1.972</v>
      </c>
      <c r="AP15" s="33">
        <f>AP10*10%/10</f>
        <v>1.453</v>
      </c>
      <c r="AQ15" s="33">
        <f>AQ10*10%/10</f>
        <v>1.614</v>
      </c>
      <c r="AR15" s="33">
        <f>AR10*8%/10</f>
        <v>1.0944</v>
      </c>
      <c r="AS15" s="33">
        <f>AS10*10%/10</f>
        <v>1.395</v>
      </c>
      <c r="AT15" s="33">
        <f>AT10*10%/10</f>
        <v>1.3240000000000003</v>
      </c>
      <c r="AU15" s="33">
        <f>AU10*10%/10</f>
        <v>1.417</v>
      </c>
      <c r="AV15" s="33">
        <f>AV10*10%/10</f>
        <v>1.3969999999999998</v>
      </c>
      <c r="AW15" s="33">
        <f>AW10*10%/10</f>
        <v>1.064</v>
      </c>
      <c r="AX15" s="33">
        <f>AX10*10%/10</f>
        <v>1.391</v>
      </c>
      <c r="AY15" s="33">
        <f aca="true" t="shared" si="33" ref="AY15:BL15">AY10*10%/10</f>
        <v>1.376</v>
      </c>
      <c r="AZ15" s="33">
        <f t="shared" si="33"/>
        <v>1.2850000000000001</v>
      </c>
      <c r="BA15" s="33">
        <f t="shared" si="33"/>
        <v>1.3930000000000002</v>
      </c>
      <c r="BB15" s="33">
        <f t="shared" si="33"/>
        <v>1.652</v>
      </c>
      <c r="BC15" s="33">
        <f t="shared" si="33"/>
        <v>1.465</v>
      </c>
      <c r="BD15" s="33">
        <f t="shared" si="33"/>
        <v>1.4340000000000002</v>
      </c>
      <c r="BE15" s="33">
        <f t="shared" si="33"/>
        <v>1.2520000000000002</v>
      </c>
      <c r="BF15" s="33">
        <f t="shared" si="33"/>
        <v>0.8320000000000001</v>
      </c>
      <c r="BG15" s="33">
        <f t="shared" si="33"/>
        <v>1.241</v>
      </c>
      <c r="BH15" s="33">
        <f t="shared" si="33"/>
        <v>1.304</v>
      </c>
      <c r="BI15" s="33">
        <f t="shared" si="33"/>
        <v>1.425</v>
      </c>
      <c r="BJ15" s="33">
        <f t="shared" si="33"/>
        <v>1.6320000000000001</v>
      </c>
      <c r="BK15" s="33">
        <f t="shared" si="33"/>
        <v>1.6380000000000003</v>
      </c>
      <c r="BL15" s="33">
        <f t="shared" si="33"/>
        <v>1.364</v>
      </c>
      <c r="BM15" s="33">
        <f>BM10*10%/10</f>
        <v>1.3960000000000001</v>
      </c>
      <c r="BN15" s="33">
        <f>BN10*10%/10</f>
        <v>2.091</v>
      </c>
      <c r="BO15" s="33">
        <f>BO10*15%/10</f>
        <v>2.1045000000000003</v>
      </c>
      <c r="BP15" s="33">
        <f aca="true" t="shared" si="34" ref="BP15:BV15">BP10*10%/10</f>
        <v>5.502000000000001</v>
      </c>
      <c r="BQ15" s="33">
        <f t="shared" si="34"/>
        <v>0.8270000000000002</v>
      </c>
      <c r="BR15" s="33">
        <f t="shared" si="34"/>
        <v>0.7420000000000001</v>
      </c>
      <c r="BS15" s="33">
        <f t="shared" si="34"/>
        <v>1.106</v>
      </c>
      <c r="BT15" s="33">
        <f t="shared" si="34"/>
        <v>0.782</v>
      </c>
      <c r="BU15" s="33">
        <f t="shared" si="34"/>
        <v>0.791</v>
      </c>
      <c r="BV15" s="33">
        <f t="shared" si="34"/>
        <v>0.8029999999999999</v>
      </c>
      <c r="BW15" s="33">
        <f>BW10*8%/10</f>
        <v>4.6384</v>
      </c>
      <c r="BX15" s="33">
        <f aca="true" t="shared" si="35" ref="BX15:CC15">BX10*10%/10</f>
        <v>5.901000000000001</v>
      </c>
      <c r="BY15" s="33">
        <f t="shared" si="35"/>
        <v>3.268</v>
      </c>
      <c r="BZ15" s="33">
        <f t="shared" si="35"/>
        <v>3.45</v>
      </c>
      <c r="CA15" s="33">
        <f t="shared" si="35"/>
        <v>1.625</v>
      </c>
      <c r="CB15" s="33">
        <f t="shared" si="35"/>
        <v>0.7990000000000002</v>
      </c>
      <c r="CC15" s="33">
        <f t="shared" si="35"/>
        <v>0.8130000000000001</v>
      </c>
      <c r="CD15" s="33">
        <f>CD10*10%/10</f>
        <v>0.825</v>
      </c>
      <c r="CE15" s="33">
        <f>CE10*10%/10</f>
        <v>1.6380000000000003</v>
      </c>
      <c r="CF15" s="33">
        <f>CF10*8%/10</f>
        <v>1.3064000000000002</v>
      </c>
      <c r="CG15" s="33">
        <f>CG10*10%/10</f>
        <v>0.9520000000000002</v>
      </c>
      <c r="CH15" s="33">
        <f>CH10*10%/10</f>
        <v>1.608</v>
      </c>
      <c r="CI15" s="33">
        <f>CI10*10%/10</f>
        <v>1.096</v>
      </c>
      <c r="CJ15" s="33">
        <f>CJ10*10%/10</f>
        <v>5.221000000000001</v>
      </c>
      <c r="CK15" s="33">
        <f>CK10*10%/10</f>
        <v>1.845</v>
      </c>
      <c r="CL15" s="33">
        <f>CL10*10%/10</f>
        <v>1.051</v>
      </c>
      <c r="CM15" s="33">
        <f aca="true" t="shared" si="36" ref="CM15:CZ15">CM10*10%/10</f>
        <v>0.9359999999999999</v>
      </c>
      <c r="CN15" s="33">
        <f t="shared" si="36"/>
        <v>1.475</v>
      </c>
      <c r="CO15" s="33">
        <f t="shared" si="36"/>
        <v>2.0380000000000003</v>
      </c>
      <c r="CP15" s="33">
        <f t="shared" si="36"/>
        <v>2.15</v>
      </c>
      <c r="CQ15" s="33">
        <f t="shared" si="36"/>
        <v>2.351</v>
      </c>
      <c r="CR15" s="33">
        <f t="shared" si="36"/>
        <v>1.527</v>
      </c>
      <c r="CS15" s="33">
        <f t="shared" si="36"/>
        <v>1.55</v>
      </c>
      <c r="CT15" s="33">
        <f t="shared" si="36"/>
        <v>0.7</v>
      </c>
      <c r="CU15" s="33">
        <f t="shared" si="36"/>
        <v>0.683</v>
      </c>
      <c r="CV15" s="33">
        <f t="shared" si="36"/>
        <v>1.1280000000000001</v>
      </c>
      <c r="CW15" s="33">
        <f t="shared" si="36"/>
        <v>0.7620000000000001</v>
      </c>
      <c r="CX15" s="33">
        <f t="shared" si="36"/>
        <v>3.322</v>
      </c>
      <c r="CY15" s="33">
        <f t="shared" si="36"/>
        <v>4.054</v>
      </c>
      <c r="CZ15" s="33">
        <f t="shared" si="36"/>
        <v>4.651000000000001</v>
      </c>
      <c r="DA15" s="33">
        <f>DA10*10%/10</f>
        <v>4.681</v>
      </c>
      <c r="DB15" s="33">
        <f>DB10*10%/10</f>
        <v>1.113</v>
      </c>
      <c r="DC15" s="33">
        <f>DC10*10%/10</f>
        <v>4.503</v>
      </c>
      <c r="DD15" s="33">
        <f aca="true" t="shared" si="37" ref="DD15:DJ15">DD10*10%/10</f>
        <v>5.8260000000000005</v>
      </c>
      <c r="DE15" s="33">
        <f t="shared" si="37"/>
        <v>5.817000000000001</v>
      </c>
      <c r="DF15" s="33">
        <f t="shared" si="37"/>
        <v>5.929</v>
      </c>
      <c r="DG15" s="33">
        <f t="shared" si="37"/>
        <v>3.9760000000000004</v>
      </c>
      <c r="DH15" s="33">
        <f t="shared" si="37"/>
        <v>4.004</v>
      </c>
      <c r="DI15" s="33">
        <f t="shared" si="37"/>
        <v>7.037999999999999</v>
      </c>
      <c r="DJ15" s="33">
        <f t="shared" si="37"/>
        <v>5.551</v>
      </c>
      <c r="DK15" s="33">
        <f>DK10*8%/10</f>
        <v>2.7752</v>
      </c>
      <c r="DL15" s="33">
        <f>DL10*5%/10</f>
        <v>1.0340000000000003</v>
      </c>
      <c r="DM15" s="33">
        <f aca="true" t="shared" si="38" ref="DL15:DQ15">DM10*10%/10</f>
        <v>2.025</v>
      </c>
      <c r="DN15" s="33">
        <f t="shared" si="38"/>
        <v>1.207</v>
      </c>
      <c r="DO15" s="33">
        <f t="shared" si="38"/>
        <v>5.7090000000000005</v>
      </c>
      <c r="DP15" s="33">
        <f t="shared" si="38"/>
        <v>5.688</v>
      </c>
      <c r="DQ15" s="33">
        <f t="shared" si="38"/>
        <v>5.152000000000001</v>
      </c>
      <c r="DR15" s="33">
        <f>DR10*10%/10</f>
        <v>1.3719999999999999</v>
      </c>
      <c r="DS15" s="33">
        <f>DS10*10%/10</f>
        <v>1.499</v>
      </c>
      <c r="DT15" s="33">
        <f>DT10*8%/10</f>
        <v>1.1152000000000002</v>
      </c>
      <c r="DU15" s="33">
        <f>DU10*10%/10</f>
        <v>1.115</v>
      </c>
      <c r="DV15" s="33">
        <f>DV10*10%/10</f>
        <v>1.389</v>
      </c>
      <c r="DW15" s="33">
        <f>DW10*10%/10</f>
        <v>1.6460000000000001</v>
      </c>
      <c r="DX15" s="33">
        <f>DX10*10%/10</f>
        <v>1.389</v>
      </c>
      <c r="DY15" s="33">
        <f>DY10*15%/10</f>
        <v>1.7625</v>
      </c>
      <c r="DZ15" s="33">
        <f>DZ10*15%/10</f>
        <v>5.257499999999999</v>
      </c>
      <c r="EA15" s="33">
        <f aca="true" t="shared" si="39" ref="EA15:EN15">EA10*10%/10</f>
        <v>1.3050000000000002</v>
      </c>
      <c r="EB15" s="33">
        <f t="shared" si="39"/>
        <v>1.4130000000000003</v>
      </c>
      <c r="EC15" s="33">
        <f t="shared" si="39"/>
        <v>1.3530000000000002</v>
      </c>
      <c r="ED15" s="33">
        <f t="shared" si="39"/>
        <v>1.462</v>
      </c>
      <c r="EE15" s="33">
        <f t="shared" si="39"/>
        <v>1.197</v>
      </c>
      <c r="EF15" s="33">
        <f t="shared" si="39"/>
        <v>1.8210000000000002</v>
      </c>
      <c r="EG15" s="33">
        <f t="shared" si="39"/>
        <v>0.8200000000000001</v>
      </c>
      <c r="EH15" s="33">
        <f t="shared" si="39"/>
        <v>7.352000000000001</v>
      </c>
      <c r="EI15" s="33">
        <f t="shared" si="39"/>
        <v>3.5410000000000004</v>
      </c>
      <c r="EJ15" s="33">
        <f t="shared" si="39"/>
        <v>3.8200000000000003</v>
      </c>
      <c r="EK15" s="33">
        <f t="shared" si="39"/>
        <v>4.37</v>
      </c>
      <c r="EL15" s="33">
        <f t="shared" si="39"/>
        <v>4.478</v>
      </c>
      <c r="EM15" s="33">
        <f t="shared" si="39"/>
        <v>4.504</v>
      </c>
      <c r="EN15" s="33">
        <f t="shared" si="39"/>
        <v>4.62</v>
      </c>
      <c r="EO15" s="33">
        <f>EO10*10%/10</f>
        <v>4.561000000000001</v>
      </c>
      <c r="EP15" s="33">
        <f>EP10*10%/10</f>
        <v>1.5150000000000001</v>
      </c>
      <c r="EQ15" s="33">
        <f>EQ10*10%/10</f>
        <v>1.504</v>
      </c>
      <c r="ER15" s="33">
        <f aca="true" t="shared" si="40" ref="ER15:EX15">ER10*10%/10</f>
        <v>1.5210000000000001</v>
      </c>
      <c r="ES15" s="33">
        <f t="shared" si="40"/>
        <v>1.556</v>
      </c>
      <c r="ET15" s="33">
        <f t="shared" si="40"/>
        <v>1.7580000000000002</v>
      </c>
      <c r="EU15" s="33">
        <f t="shared" si="40"/>
        <v>1.5190000000000001</v>
      </c>
      <c r="EV15" s="33">
        <f t="shared" si="40"/>
        <v>2.044</v>
      </c>
      <c r="EW15" s="33">
        <f t="shared" si="40"/>
        <v>1.3030000000000002</v>
      </c>
      <c r="EX15" s="33">
        <f t="shared" si="40"/>
        <v>6.417</v>
      </c>
      <c r="EY15" s="33">
        <f>EY10*11%/10</f>
        <v>6.4042</v>
      </c>
      <c r="EZ15" s="33">
        <f aca="true" t="shared" si="41" ref="EZ15:FE15">EZ10*10%/10</f>
        <v>2.39</v>
      </c>
      <c r="FA15" s="33">
        <f t="shared" si="41"/>
        <v>2.383</v>
      </c>
      <c r="FB15" s="33">
        <f t="shared" si="41"/>
        <v>1.337</v>
      </c>
      <c r="FC15" s="33">
        <f t="shared" si="41"/>
        <v>5.671000000000001</v>
      </c>
      <c r="FD15" s="33">
        <f t="shared" si="41"/>
        <v>4.41</v>
      </c>
      <c r="FE15" s="33">
        <f t="shared" si="41"/>
        <v>7.342999999999999</v>
      </c>
      <c r="FF15" s="33">
        <f>FF10*10%/10</f>
        <v>6.261000000000001</v>
      </c>
      <c r="FG15" s="33">
        <f>FG10*10%/10</f>
        <v>1.307</v>
      </c>
      <c r="FH15" s="33">
        <f>FH10*10%/10</f>
        <v>1.552</v>
      </c>
      <c r="FI15" s="33">
        <f>FI10*10%/10</f>
        <v>2.053</v>
      </c>
      <c r="FJ15" s="33">
        <f>FJ10*10%/10</f>
        <v>4.743</v>
      </c>
      <c r="FK15" s="33">
        <f>FK10*10%/10</f>
        <v>4.638</v>
      </c>
      <c r="FL15" s="33">
        <f>FL10*10%/10</f>
        <v>4.011000000000001</v>
      </c>
      <c r="FM15" s="33">
        <f>FM10*10%/10</f>
        <v>4.0120000000000005</v>
      </c>
      <c r="FN15" s="33">
        <f>FN10*10%/10</f>
        <v>4.617</v>
      </c>
      <c r="FO15" s="33">
        <f aca="true" t="shared" si="42" ref="FO15:GB15">FO10*10%/10</f>
        <v>1.176</v>
      </c>
      <c r="FP15" s="33">
        <f t="shared" si="42"/>
        <v>1.344</v>
      </c>
      <c r="FQ15" s="33">
        <f t="shared" si="42"/>
        <v>1.479</v>
      </c>
      <c r="FR15" s="33">
        <f t="shared" si="42"/>
        <v>1.4340000000000002</v>
      </c>
      <c r="FS15" s="33">
        <f t="shared" si="42"/>
        <v>0.599</v>
      </c>
      <c r="FT15" s="33">
        <f t="shared" si="42"/>
        <v>0.607</v>
      </c>
      <c r="FU15" s="33">
        <f t="shared" si="42"/>
        <v>6.5200000000000005</v>
      </c>
      <c r="FV15" s="33">
        <f t="shared" si="42"/>
        <v>5.444</v>
      </c>
      <c r="FW15" s="33">
        <f t="shared" si="42"/>
        <v>7.372000000000002</v>
      </c>
      <c r="FX15" s="33">
        <f t="shared" si="42"/>
        <v>7.304</v>
      </c>
      <c r="FY15" s="33">
        <f t="shared" si="42"/>
        <v>7.083</v>
      </c>
      <c r="FZ15" s="33">
        <f t="shared" si="42"/>
        <v>6.74</v>
      </c>
      <c r="GA15" s="33">
        <f t="shared" si="42"/>
        <v>6.733</v>
      </c>
      <c r="GB15" s="33">
        <f t="shared" si="42"/>
        <v>5.275</v>
      </c>
      <c r="GC15" s="33">
        <f>GC10*10%/10</f>
        <v>2.862</v>
      </c>
      <c r="GD15" s="33">
        <f>GD10*10%/10</f>
        <v>3.997</v>
      </c>
      <c r="GE15" s="33">
        <f>GE10*10%/10</f>
        <v>3.9910000000000005</v>
      </c>
      <c r="GF15" s="33">
        <f aca="true" t="shared" si="43" ref="GF15:GL15">GF10*10%/10</f>
        <v>4.11</v>
      </c>
      <c r="GG15" s="33">
        <f t="shared" si="43"/>
        <v>4.037000000000001</v>
      </c>
      <c r="GH15" s="33">
        <f t="shared" si="43"/>
        <v>1.592</v>
      </c>
      <c r="GI15" s="33">
        <f t="shared" si="43"/>
        <v>1.525</v>
      </c>
      <c r="GJ15" s="33">
        <f t="shared" si="43"/>
        <v>1.6130000000000002</v>
      </c>
      <c r="GK15" s="33">
        <f t="shared" si="43"/>
        <v>1.625</v>
      </c>
      <c r="GL15" s="33">
        <f t="shared" si="43"/>
        <v>7.045</v>
      </c>
      <c r="GM15" s="33">
        <f>GM10*8%/10</f>
        <v>5.533600000000001</v>
      </c>
      <c r="GN15" s="33">
        <f>GN10*10%/10</f>
        <v>7.529999999999999</v>
      </c>
      <c r="GO15" s="33">
        <f>GO10*10%/10</f>
        <v>1.209</v>
      </c>
      <c r="GP15" s="33">
        <f aca="true" t="shared" si="44" ref="GP15:GU15">GP10*10%/10</f>
        <v>2.4130000000000003</v>
      </c>
      <c r="GQ15" s="33">
        <f t="shared" si="44"/>
        <v>1.0340000000000003</v>
      </c>
      <c r="GR15" s="33">
        <f t="shared" si="44"/>
        <v>1.225</v>
      </c>
      <c r="GS15" s="33">
        <f t="shared" si="44"/>
        <v>1.344</v>
      </c>
      <c r="GT15" s="33">
        <f t="shared" si="44"/>
        <v>5.662000000000001</v>
      </c>
      <c r="GU15" s="33">
        <f t="shared" si="44"/>
        <v>2.758</v>
      </c>
      <c r="GV15" s="33">
        <f>GV10*10%/10</f>
        <v>4.692</v>
      </c>
      <c r="GW15" s="33">
        <f>GW10*10%/10</f>
        <v>2.512</v>
      </c>
      <c r="GX15" s="33">
        <f>GX10*8%/10</f>
        <v>4.4072</v>
      </c>
      <c r="GY15" s="33">
        <f aca="true" t="shared" si="45" ref="GY15:HD15">GY10*10%/10</f>
        <v>4.76</v>
      </c>
      <c r="GZ15" s="33">
        <f t="shared" si="45"/>
        <v>7.187</v>
      </c>
      <c r="HA15" s="33">
        <f t="shared" si="45"/>
        <v>4.828</v>
      </c>
      <c r="HB15" s="33">
        <f t="shared" si="45"/>
        <v>5.246</v>
      </c>
      <c r="HC15" s="33">
        <f t="shared" si="45"/>
        <v>5.289</v>
      </c>
      <c r="HD15" s="33">
        <f t="shared" si="45"/>
        <v>5.711</v>
      </c>
      <c r="HE15" s="33">
        <f>HE10*10%/10</f>
        <v>5.621</v>
      </c>
      <c r="HF15" s="33">
        <f>HF10*10%/10</f>
        <v>5.6370000000000005</v>
      </c>
      <c r="HG15" s="33">
        <f>HG10*8%/10</f>
        <v>1.6296</v>
      </c>
      <c r="HH15" s="33">
        <f>HH10*10%/10</f>
        <v>3.3160000000000003</v>
      </c>
      <c r="HI15" s="33">
        <f>HI10*10%/10</f>
        <v>5.0760000000000005</v>
      </c>
      <c r="HJ15" s="33">
        <f>HJ10*10%/10</f>
        <v>2.1719999999999997</v>
      </c>
      <c r="HK15" s="33">
        <f>HK10*10%/10</f>
        <v>5.397</v>
      </c>
      <c r="HL15" s="33">
        <f>HL10*10%/10</f>
        <v>7.707000000000001</v>
      </c>
      <c r="HM15" s="33">
        <f>HM10*10%/10</f>
        <v>4.5760000000000005</v>
      </c>
      <c r="HN15" s="33">
        <f aca="true" t="shared" si="46" ref="HN15:IA15">HN10*10%/10</f>
        <v>4.607</v>
      </c>
      <c r="HO15" s="33">
        <f t="shared" si="46"/>
        <v>4.578</v>
      </c>
      <c r="HP15" s="33">
        <f t="shared" si="46"/>
        <v>1.737</v>
      </c>
      <c r="HQ15" s="33">
        <f t="shared" si="46"/>
        <v>2.3430000000000004</v>
      </c>
      <c r="HR15" s="33">
        <f t="shared" si="46"/>
        <v>0.95</v>
      </c>
      <c r="HS15" s="33">
        <f t="shared" si="46"/>
        <v>2.7630000000000003</v>
      </c>
      <c r="HT15" s="33">
        <f t="shared" si="46"/>
        <v>7.58</v>
      </c>
      <c r="HU15" s="33">
        <f t="shared" si="46"/>
        <v>5.571000000000001</v>
      </c>
      <c r="HV15" s="33">
        <f t="shared" si="46"/>
        <v>5.641</v>
      </c>
      <c r="HW15" s="33">
        <f t="shared" si="46"/>
        <v>5.139</v>
      </c>
      <c r="HX15" s="33">
        <f t="shared" si="46"/>
        <v>5.423</v>
      </c>
      <c r="HY15" s="33">
        <f t="shared" si="46"/>
        <v>1.226</v>
      </c>
      <c r="HZ15" s="33">
        <f t="shared" si="46"/>
        <v>7.1720000000000015</v>
      </c>
      <c r="IA15" s="33">
        <f t="shared" si="46"/>
        <v>5.565</v>
      </c>
      <c r="IB15" s="33">
        <f>IB10*10%/10</f>
        <v>1.182</v>
      </c>
      <c r="IC15" s="33">
        <f>IC10*10%/10</f>
        <v>4.022</v>
      </c>
      <c r="ID15" s="33">
        <f>ID10*10%/10</f>
        <v>5.232000000000001</v>
      </c>
      <c r="IE15" s="33">
        <f>IE10*10%/10</f>
        <v>8.434000000000001</v>
      </c>
    </row>
    <row r="16" spans="1:239" s="7" customFormat="1" ht="13.5" customHeight="1">
      <c r="A16" s="42"/>
      <c r="B16" s="26" t="s">
        <v>13</v>
      </c>
      <c r="C16" s="5">
        <f>2281.73*C15</f>
        <v>16010.899410000002</v>
      </c>
      <c r="D16" s="5">
        <f>2281.73*D15</f>
        <v>13208.93497</v>
      </c>
      <c r="E16" s="5">
        <f aca="true" t="shared" si="47" ref="E16:T16">2281.73*E15</f>
        <v>12734.335130000001</v>
      </c>
      <c r="F16" s="5">
        <f t="shared" si="47"/>
        <v>3233.21141</v>
      </c>
      <c r="G16" s="5">
        <f t="shared" si="47"/>
        <v>4609.094600000001</v>
      </c>
      <c r="H16" s="5">
        <f t="shared" si="47"/>
        <v>2758.61157</v>
      </c>
      <c r="I16" s="5">
        <f t="shared" si="47"/>
        <v>2535.458376</v>
      </c>
      <c r="J16" s="5">
        <f t="shared" si="47"/>
        <v>1845.9195700000005</v>
      </c>
      <c r="K16" s="5">
        <f t="shared" si="47"/>
        <v>1864.1734099999999</v>
      </c>
      <c r="L16" s="5">
        <f t="shared" si="47"/>
        <v>1864.1734099999999</v>
      </c>
      <c r="M16" s="5">
        <f t="shared" si="47"/>
        <v>1843.63784</v>
      </c>
      <c r="N16" s="5">
        <f t="shared" si="47"/>
        <v>1807.1301600000002</v>
      </c>
      <c r="O16" s="5">
        <f t="shared" si="47"/>
        <v>13154.173450000002</v>
      </c>
      <c r="P16" s="5">
        <f t="shared" si="47"/>
        <v>1841.3561100000002</v>
      </c>
      <c r="Q16" s="5">
        <f t="shared" si="47"/>
        <v>1761.49556</v>
      </c>
      <c r="R16" s="5">
        <f t="shared" si="47"/>
        <v>5989.54125</v>
      </c>
      <c r="S16" s="5">
        <f t="shared" si="47"/>
        <v>7259.552168</v>
      </c>
      <c r="T16" s="5">
        <f t="shared" si="47"/>
        <v>11814.79794</v>
      </c>
      <c r="U16" s="5">
        <f aca="true" t="shared" si="48" ref="U16:AZ16">2281.73*U15</f>
        <v>9218.189200000003</v>
      </c>
      <c r="V16" s="5">
        <f t="shared" si="48"/>
        <v>7963.2377</v>
      </c>
      <c r="W16" s="5">
        <f t="shared" si="48"/>
        <v>4155.0303300000005</v>
      </c>
      <c r="X16" s="5">
        <f t="shared" si="48"/>
        <v>9635.745790000003</v>
      </c>
      <c r="Y16" s="5">
        <f t="shared" si="48"/>
        <v>11871.841190000001</v>
      </c>
      <c r="Z16" s="5">
        <f t="shared" si="48"/>
        <v>1839.07438</v>
      </c>
      <c r="AA16" s="5">
        <f t="shared" si="48"/>
        <v>9779.49478</v>
      </c>
      <c r="AB16" s="5">
        <f t="shared" si="48"/>
        <v>12152.493980000001</v>
      </c>
      <c r="AC16" s="5">
        <f t="shared" si="48"/>
        <v>2276.2538480000003</v>
      </c>
      <c r="AD16" s="5">
        <f t="shared" si="48"/>
        <v>7007.192830000002</v>
      </c>
      <c r="AE16" s="5">
        <f t="shared" si="48"/>
        <v>3484.20171</v>
      </c>
      <c r="AF16" s="5">
        <f t="shared" si="48"/>
        <v>3392.9325099999996</v>
      </c>
      <c r="AG16" s="5">
        <f t="shared" si="48"/>
        <v>3449.9757600000003</v>
      </c>
      <c r="AH16" s="5">
        <f t="shared" si="48"/>
        <v>3520.7093900000004</v>
      </c>
      <c r="AI16" s="5">
        <f t="shared" si="48"/>
        <v>2767.2821440000002</v>
      </c>
      <c r="AJ16" s="5">
        <f t="shared" si="48"/>
        <v>3481.91998</v>
      </c>
      <c r="AK16" s="5">
        <f t="shared" si="48"/>
        <v>3454.53922</v>
      </c>
      <c r="AL16" s="5">
        <f t="shared" si="48"/>
        <v>3465.9478700000004</v>
      </c>
      <c r="AM16" s="5">
        <f t="shared" si="48"/>
        <v>5451.052970000001</v>
      </c>
      <c r="AN16" s="5">
        <f t="shared" si="48"/>
        <v>3103.1528000000003</v>
      </c>
      <c r="AO16" s="5">
        <f t="shared" si="48"/>
        <v>4499.57156</v>
      </c>
      <c r="AP16" s="5">
        <f t="shared" si="48"/>
        <v>3315.3536900000004</v>
      </c>
      <c r="AQ16" s="5">
        <f t="shared" si="48"/>
        <v>3682.7122200000003</v>
      </c>
      <c r="AR16" s="5">
        <f t="shared" si="48"/>
        <v>2497.125312</v>
      </c>
      <c r="AS16" s="5">
        <f t="shared" si="48"/>
        <v>3183.01335</v>
      </c>
      <c r="AT16" s="5">
        <f t="shared" si="48"/>
        <v>3021.0105200000007</v>
      </c>
      <c r="AU16" s="5">
        <f t="shared" si="48"/>
        <v>3233.21141</v>
      </c>
      <c r="AV16" s="5">
        <f t="shared" si="48"/>
        <v>3187.5768099999996</v>
      </c>
      <c r="AW16" s="5">
        <f t="shared" si="48"/>
        <v>2427.76072</v>
      </c>
      <c r="AX16" s="5">
        <f t="shared" si="48"/>
        <v>3173.88643</v>
      </c>
      <c r="AY16" s="5">
        <f t="shared" si="48"/>
        <v>3139.6604799999996</v>
      </c>
      <c r="AZ16" s="5">
        <f t="shared" si="48"/>
        <v>2932.0230500000002</v>
      </c>
      <c r="BA16" s="5">
        <f aca="true" t="shared" si="49" ref="BA16:BQ16">2281.73*BA15</f>
        <v>3178.449890000001</v>
      </c>
      <c r="BB16" s="5">
        <f t="shared" si="49"/>
        <v>3769.4179599999998</v>
      </c>
      <c r="BC16" s="5">
        <f t="shared" si="49"/>
        <v>3342.7344500000004</v>
      </c>
      <c r="BD16" s="5">
        <f t="shared" si="49"/>
        <v>3272.00082</v>
      </c>
      <c r="BE16" s="5">
        <f t="shared" si="49"/>
        <v>2856.7259600000007</v>
      </c>
      <c r="BF16" s="5">
        <f t="shared" si="49"/>
        <v>1898.3993600000001</v>
      </c>
      <c r="BG16" s="5">
        <f t="shared" si="49"/>
        <v>2831.6269300000004</v>
      </c>
      <c r="BH16" s="5">
        <f t="shared" si="49"/>
        <v>2975.37592</v>
      </c>
      <c r="BI16" s="5">
        <f t="shared" si="49"/>
        <v>3251.46525</v>
      </c>
      <c r="BJ16" s="5">
        <f t="shared" si="49"/>
        <v>3723.7833600000004</v>
      </c>
      <c r="BK16" s="5">
        <f t="shared" si="49"/>
        <v>3737.473740000001</v>
      </c>
      <c r="BL16" s="5">
        <f t="shared" si="49"/>
        <v>3112.2797200000005</v>
      </c>
      <c r="BM16" s="5">
        <f t="shared" si="49"/>
        <v>3185.2950800000003</v>
      </c>
      <c r="BN16" s="5">
        <f t="shared" si="49"/>
        <v>4771.097430000001</v>
      </c>
      <c r="BO16" s="5">
        <f t="shared" si="49"/>
        <v>4801.900785000001</v>
      </c>
      <c r="BP16" s="5">
        <f t="shared" si="49"/>
        <v>12554.078460000002</v>
      </c>
      <c r="BQ16" s="5">
        <f t="shared" si="49"/>
        <v>1886.9907100000005</v>
      </c>
      <c r="BR16" s="5">
        <f aca="true" t="shared" si="50" ref="BR16:CZ16">2281.73*BR15</f>
        <v>1693.0436600000003</v>
      </c>
      <c r="BS16" s="5">
        <f t="shared" si="50"/>
        <v>2523.5933800000003</v>
      </c>
      <c r="BT16" s="5">
        <f t="shared" si="50"/>
        <v>1784.31286</v>
      </c>
      <c r="BU16" s="5">
        <f t="shared" si="50"/>
        <v>1804.84843</v>
      </c>
      <c r="BV16" s="5">
        <f t="shared" si="50"/>
        <v>1832.2291899999998</v>
      </c>
      <c r="BW16" s="5">
        <f t="shared" si="50"/>
        <v>10583.576432</v>
      </c>
      <c r="BX16" s="5">
        <f t="shared" si="50"/>
        <v>13464.488730000001</v>
      </c>
      <c r="BY16" s="5">
        <f t="shared" si="50"/>
        <v>7456.6936399999995</v>
      </c>
      <c r="BZ16" s="5">
        <f t="shared" si="50"/>
        <v>7871.968500000001</v>
      </c>
      <c r="CA16" s="5">
        <f t="shared" si="50"/>
        <v>3707.81125</v>
      </c>
      <c r="CB16" s="5">
        <f t="shared" si="50"/>
        <v>1823.1022700000003</v>
      </c>
      <c r="CC16" s="5">
        <f t="shared" si="50"/>
        <v>1855.0464900000002</v>
      </c>
      <c r="CD16" s="5">
        <f t="shared" si="50"/>
        <v>1882.42725</v>
      </c>
      <c r="CE16" s="5">
        <f t="shared" si="50"/>
        <v>3737.473740000001</v>
      </c>
      <c r="CF16" s="5">
        <f t="shared" si="50"/>
        <v>2980.8520720000006</v>
      </c>
      <c r="CG16" s="5">
        <f t="shared" si="50"/>
        <v>2172.2069600000004</v>
      </c>
      <c r="CH16" s="5">
        <f t="shared" si="50"/>
        <v>3669.0218400000003</v>
      </c>
      <c r="CI16" s="5">
        <f t="shared" si="50"/>
        <v>2500.77608</v>
      </c>
      <c r="CJ16" s="5">
        <f t="shared" si="50"/>
        <v>11912.912330000003</v>
      </c>
      <c r="CK16" s="5">
        <f t="shared" si="50"/>
        <v>4209.79185</v>
      </c>
      <c r="CL16" s="5">
        <f t="shared" si="50"/>
        <v>2398.09823</v>
      </c>
      <c r="CM16" s="5">
        <f t="shared" si="50"/>
        <v>2135.69928</v>
      </c>
      <c r="CN16" s="5">
        <f t="shared" si="50"/>
        <v>3365.55175</v>
      </c>
      <c r="CO16" s="5">
        <f t="shared" si="50"/>
        <v>4650.16574</v>
      </c>
      <c r="CP16" s="5">
        <f t="shared" si="50"/>
        <v>4905.7195</v>
      </c>
      <c r="CQ16" s="5">
        <f t="shared" si="50"/>
        <v>5364.34723</v>
      </c>
      <c r="CR16" s="5">
        <f t="shared" si="50"/>
        <v>3484.20171</v>
      </c>
      <c r="CS16" s="5">
        <f t="shared" si="50"/>
        <v>3536.6815</v>
      </c>
      <c r="CT16" s="5">
        <f t="shared" si="50"/>
        <v>1597.211</v>
      </c>
      <c r="CU16" s="5">
        <f t="shared" si="50"/>
        <v>1558.4215900000002</v>
      </c>
      <c r="CV16" s="5">
        <f t="shared" si="50"/>
        <v>2573.7914400000004</v>
      </c>
      <c r="CW16" s="5">
        <f t="shared" si="50"/>
        <v>1738.6782600000004</v>
      </c>
      <c r="CX16" s="5">
        <f t="shared" si="50"/>
        <v>7579.9070600000005</v>
      </c>
      <c r="CY16" s="5">
        <f t="shared" si="50"/>
        <v>9250.13342</v>
      </c>
      <c r="CZ16" s="5">
        <f t="shared" si="50"/>
        <v>10612.326230000002</v>
      </c>
      <c r="DA16" s="5">
        <f>2281.73*DA15</f>
        <v>10680.77813</v>
      </c>
      <c r="DB16" s="5">
        <f>2281.73*DB15</f>
        <v>2539.56549</v>
      </c>
      <c r="DC16" s="5">
        <f>2281.73*DC15</f>
        <v>10274.63019</v>
      </c>
      <c r="DD16" s="5">
        <f>2281.73*DD15</f>
        <v>13293.35898</v>
      </c>
      <c r="DE16" s="5">
        <f>2281.73*DE15</f>
        <v>13272.823410000003</v>
      </c>
      <c r="DF16" s="5">
        <f aca="true" t="shared" si="51" ref="DF16:EN16">2281.73*DF15</f>
        <v>13528.377170000002</v>
      </c>
      <c r="DG16" s="5">
        <f t="shared" si="51"/>
        <v>9072.158480000002</v>
      </c>
      <c r="DH16" s="5">
        <f t="shared" si="51"/>
        <v>9136.046919999999</v>
      </c>
      <c r="DI16" s="5">
        <f t="shared" si="51"/>
        <v>16058.815739999998</v>
      </c>
      <c r="DJ16" s="5">
        <f t="shared" si="51"/>
        <v>12665.883230000001</v>
      </c>
      <c r="DK16" s="5">
        <f t="shared" si="51"/>
        <v>6332.257095999999</v>
      </c>
      <c r="DL16" s="5">
        <f t="shared" si="51"/>
        <v>2359.3088200000007</v>
      </c>
      <c r="DM16" s="5">
        <f t="shared" si="51"/>
        <v>4620.50325</v>
      </c>
      <c r="DN16" s="5">
        <f t="shared" si="51"/>
        <v>2754.04811</v>
      </c>
      <c r="DO16" s="5">
        <f t="shared" si="51"/>
        <v>13026.39657</v>
      </c>
      <c r="DP16" s="5">
        <f t="shared" si="51"/>
        <v>12978.480239999999</v>
      </c>
      <c r="DQ16" s="5">
        <f t="shared" si="51"/>
        <v>11755.472960000003</v>
      </c>
      <c r="DR16" s="5">
        <f t="shared" si="51"/>
        <v>3130.53356</v>
      </c>
      <c r="DS16" s="5">
        <f t="shared" si="51"/>
        <v>3420.31327</v>
      </c>
      <c r="DT16" s="5">
        <f t="shared" si="51"/>
        <v>2544.5852960000007</v>
      </c>
      <c r="DU16" s="5">
        <f t="shared" si="51"/>
        <v>2544.12895</v>
      </c>
      <c r="DV16" s="5">
        <f t="shared" si="51"/>
        <v>3169.32297</v>
      </c>
      <c r="DW16" s="5">
        <f t="shared" si="51"/>
        <v>3755.72758</v>
      </c>
      <c r="DX16" s="5">
        <f t="shared" si="51"/>
        <v>3169.32297</v>
      </c>
      <c r="DY16" s="5">
        <f t="shared" si="51"/>
        <v>4021.549125</v>
      </c>
      <c r="DZ16" s="5">
        <f t="shared" si="51"/>
        <v>11996.195474999999</v>
      </c>
      <c r="EA16" s="5">
        <f t="shared" si="51"/>
        <v>2977.6576500000006</v>
      </c>
      <c r="EB16" s="5">
        <f t="shared" si="51"/>
        <v>3224.0844900000006</v>
      </c>
      <c r="EC16" s="5">
        <f t="shared" si="51"/>
        <v>3087.1806900000006</v>
      </c>
      <c r="ED16" s="5">
        <f t="shared" si="51"/>
        <v>3335.88926</v>
      </c>
      <c r="EE16" s="5">
        <f t="shared" si="51"/>
        <v>2731.23081</v>
      </c>
      <c r="EF16" s="5">
        <f t="shared" si="51"/>
        <v>4155.0303300000005</v>
      </c>
      <c r="EG16" s="5">
        <f t="shared" si="51"/>
        <v>1871.0186</v>
      </c>
      <c r="EH16" s="5">
        <f t="shared" si="51"/>
        <v>16775.278960000003</v>
      </c>
      <c r="EI16" s="5">
        <f t="shared" si="51"/>
        <v>8079.605930000001</v>
      </c>
      <c r="EJ16" s="5">
        <f t="shared" si="51"/>
        <v>8716.2086</v>
      </c>
      <c r="EK16" s="5">
        <f t="shared" si="51"/>
        <v>9971.160100000001</v>
      </c>
      <c r="EL16" s="5">
        <f t="shared" si="51"/>
        <v>10217.58694</v>
      </c>
      <c r="EM16" s="5">
        <f t="shared" si="51"/>
        <v>10276.911919999999</v>
      </c>
      <c r="EN16" s="5">
        <f t="shared" si="51"/>
        <v>10541.5926</v>
      </c>
      <c r="EO16" s="5">
        <f>2281.73*EO15</f>
        <v>10406.970530000002</v>
      </c>
      <c r="EP16" s="5">
        <f>2281.73*EP15</f>
        <v>3456.8209500000003</v>
      </c>
      <c r="EQ16" s="5">
        <f>2281.73*EQ15</f>
        <v>3431.72192</v>
      </c>
      <c r="ER16" s="5">
        <f>2281.73*ER15</f>
        <v>3470.5113300000003</v>
      </c>
      <c r="ES16" s="5">
        <f>2281.73*ES15</f>
        <v>3550.37188</v>
      </c>
      <c r="ET16" s="5">
        <f aca="true" t="shared" si="52" ref="ET16:GB16">2281.73*ET15</f>
        <v>4011.2813400000005</v>
      </c>
      <c r="EU16" s="5">
        <f t="shared" si="52"/>
        <v>3465.9478700000004</v>
      </c>
      <c r="EV16" s="5">
        <f t="shared" si="52"/>
        <v>4663.85612</v>
      </c>
      <c r="EW16" s="5">
        <f t="shared" si="52"/>
        <v>2973.0941900000003</v>
      </c>
      <c r="EX16" s="5">
        <f t="shared" si="52"/>
        <v>14641.86141</v>
      </c>
      <c r="EY16" s="5">
        <f t="shared" si="52"/>
        <v>14612.655266000002</v>
      </c>
      <c r="EZ16" s="5">
        <f t="shared" si="52"/>
        <v>5453.3347</v>
      </c>
      <c r="FA16" s="5">
        <f t="shared" si="52"/>
        <v>5437.36259</v>
      </c>
      <c r="FB16" s="5">
        <f t="shared" si="52"/>
        <v>3050.67301</v>
      </c>
      <c r="FC16" s="5">
        <f t="shared" si="52"/>
        <v>12939.690830000003</v>
      </c>
      <c r="FD16" s="5">
        <f t="shared" si="52"/>
        <v>10062.4293</v>
      </c>
      <c r="FE16" s="5">
        <f t="shared" si="52"/>
        <v>16754.74339</v>
      </c>
      <c r="FF16" s="5">
        <f t="shared" si="52"/>
        <v>14285.911530000003</v>
      </c>
      <c r="FG16" s="5">
        <f t="shared" si="52"/>
        <v>2982.22111</v>
      </c>
      <c r="FH16" s="5">
        <f t="shared" si="52"/>
        <v>3541.24496</v>
      </c>
      <c r="FI16" s="5">
        <f t="shared" si="52"/>
        <v>4684.3916899999995</v>
      </c>
      <c r="FJ16" s="5">
        <f t="shared" si="52"/>
        <v>10822.24539</v>
      </c>
      <c r="FK16" s="5">
        <f t="shared" si="52"/>
        <v>10582.66374</v>
      </c>
      <c r="FL16" s="5">
        <f t="shared" si="52"/>
        <v>9152.019030000003</v>
      </c>
      <c r="FM16" s="5">
        <f t="shared" si="52"/>
        <v>9154.300760000002</v>
      </c>
      <c r="FN16" s="5">
        <f t="shared" si="52"/>
        <v>10534.74741</v>
      </c>
      <c r="FO16" s="5">
        <f t="shared" si="52"/>
        <v>2683.31448</v>
      </c>
      <c r="FP16" s="5">
        <f t="shared" si="52"/>
        <v>3066.64512</v>
      </c>
      <c r="FQ16" s="5">
        <f t="shared" si="52"/>
        <v>3374.6786700000002</v>
      </c>
      <c r="FR16" s="5">
        <f t="shared" si="52"/>
        <v>3272.00082</v>
      </c>
      <c r="FS16" s="5">
        <f t="shared" si="52"/>
        <v>1366.7562699999999</v>
      </c>
      <c r="FT16" s="5">
        <f t="shared" si="52"/>
        <v>1385.01011</v>
      </c>
      <c r="FU16" s="5">
        <f t="shared" si="52"/>
        <v>14876.879600000002</v>
      </c>
      <c r="FV16" s="5">
        <f t="shared" si="52"/>
        <v>12421.73812</v>
      </c>
      <c r="FW16" s="5">
        <f t="shared" si="52"/>
        <v>16820.913560000005</v>
      </c>
      <c r="FX16" s="5">
        <f t="shared" si="52"/>
        <v>16665.75592</v>
      </c>
      <c r="FY16" s="5">
        <f t="shared" si="52"/>
        <v>16161.49359</v>
      </c>
      <c r="FZ16" s="5">
        <f t="shared" si="52"/>
        <v>15378.860200000001</v>
      </c>
      <c r="GA16" s="5">
        <f t="shared" si="52"/>
        <v>15362.888089999999</v>
      </c>
      <c r="GB16" s="5">
        <f t="shared" si="52"/>
        <v>12036.125750000001</v>
      </c>
      <c r="GC16" s="5">
        <f>2281.73*GC15</f>
        <v>6530.31126</v>
      </c>
      <c r="GD16" s="5">
        <f>2281.73*GD15</f>
        <v>9120.07481</v>
      </c>
      <c r="GE16" s="5">
        <f>2281.73*GE15</f>
        <v>9106.384430000002</v>
      </c>
      <c r="GF16" s="5">
        <f>2281.73*GF15</f>
        <v>9377.910300000001</v>
      </c>
      <c r="GG16" s="5">
        <f>2281.73*GG15</f>
        <v>9211.344010000003</v>
      </c>
      <c r="GH16" s="5">
        <f aca="true" t="shared" si="53" ref="GH16:GN16">2281.73*GH15</f>
        <v>3632.51416</v>
      </c>
      <c r="GI16" s="5">
        <f t="shared" si="53"/>
        <v>3479.63825</v>
      </c>
      <c r="GJ16" s="5">
        <f t="shared" si="53"/>
        <v>3680.4304900000006</v>
      </c>
      <c r="GK16" s="5">
        <f t="shared" si="53"/>
        <v>3707.81125</v>
      </c>
      <c r="GL16" s="5">
        <f t="shared" si="53"/>
        <v>16074.78785</v>
      </c>
      <c r="GM16" s="5">
        <f t="shared" si="53"/>
        <v>12626.181128000002</v>
      </c>
      <c r="GN16" s="5">
        <f t="shared" si="53"/>
        <v>17181.4269</v>
      </c>
      <c r="GO16" s="5">
        <f>2281.73*GO15</f>
        <v>2758.61157</v>
      </c>
      <c r="GP16" s="5">
        <f aca="true" t="shared" si="54" ref="GP16:IA16">2281.73*GP15</f>
        <v>5505.814490000001</v>
      </c>
      <c r="GQ16" s="5">
        <f t="shared" si="54"/>
        <v>2359.3088200000007</v>
      </c>
      <c r="GR16" s="5">
        <f t="shared" si="54"/>
        <v>2795.11925</v>
      </c>
      <c r="GS16" s="5">
        <f t="shared" si="54"/>
        <v>3066.64512</v>
      </c>
      <c r="GT16" s="5">
        <f t="shared" si="54"/>
        <v>12919.155260000001</v>
      </c>
      <c r="GU16" s="5">
        <f t="shared" si="54"/>
        <v>6293.01134</v>
      </c>
      <c r="GV16" s="5">
        <f t="shared" si="54"/>
        <v>10705.87716</v>
      </c>
      <c r="GW16" s="5">
        <f t="shared" si="54"/>
        <v>5731.70576</v>
      </c>
      <c r="GX16" s="5">
        <f t="shared" si="54"/>
        <v>10056.040455999999</v>
      </c>
      <c r="GY16" s="5">
        <f t="shared" si="54"/>
        <v>10861.0348</v>
      </c>
      <c r="GZ16" s="5">
        <f t="shared" si="54"/>
        <v>16398.79351</v>
      </c>
      <c r="HA16" s="5">
        <f t="shared" si="54"/>
        <v>11016.19244</v>
      </c>
      <c r="HB16" s="5">
        <f t="shared" si="54"/>
        <v>11969.955580000002</v>
      </c>
      <c r="HC16" s="5">
        <f t="shared" si="54"/>
        <v>12068.069969999999</v>
      </c>
      <c r="HD16" s="5">
        <f t="shared" si="54"/>
        <v>13030.96003</v>
      </c>
      <c r="HE16" s="5">
        <f t="shared" si="54"/>
        <v>12825.604330000002</v>
      </c>
      <c r="HF16" s="5">
        <f t="shared" si="54"/>
        <v>12862.11201</v>
      </c>
      <c r="HG16" s="5">
        <f t="shared" si="54"/>
        <v>3718.3072079999997</v>
      </c>
      <c r="HH16" s="5">
        <f t="shared" si="54"/>
        <v>7566.21668</v>
      </c>
      <c r="HI16" s="5">
        <f t="shared" si="54"/>
        <v>11582.061480000002</v>
      </c>
      <c r="HJ16" s="5">
        <f t="shared" si="54"/>
        <v>4955.917559999999</v>
      </c>
      <c r="HK16" s="5">
        <f t="shared" si="54"/>
        <v>12314.49681</v>
      </c>
      <c r="HL16" s="5">
        <f t="shared" si="54"/>
        <v>17585.293110000002</v>
      </c>
      <c r="HM16" s="5">
        <f t="shared" si="54"/>
        <v>10441.19648</v>
      </c>
      <c r="HN16" s="5">
        <f t="shared" si="54"/>
        <v>10511.930110000001</v>
      </c>
      <c r="HO16" s="5">
        <f t="shared" si="54"/>
        <v>10445.75994</v>
      </c>
      <c r="HP16" s="5">
        <f t="shared" si="54"/>
        <v>3963.3650100000004</v>
      </c>
      <c r="HQ16" s="5">
        <f t="shared" si="54"/>
        <v>5346.093390000001</v>
      </c>
      <c r="HR16" s="5">
        <f t="shared" si="54"/>
        <v>2167.6435</v>
      </c>
      <c r="HS16" s="5">
        <f t="shared" si="54"/>
        <v>6304.419990000001</v>
      </c>
      <c r="HT16" s="5">
        <f t="shared" si="54"/>
        <v>17295.5134</v>
      </c>
      <c r="HU16" s="5">
        <f t="shared" si="54"/>
        <v>12711.51783</v>
      </c>
      <c r="HV16" s="5">
        <f t="shared" si="54"/>
        <v>12871.23893</v>
      </c>
      <c r="HW16" s="5">
        <f t="shared" si="54"/>
        <v>11725.81047</v>
      </c>
      <c r="HX16" s="5">
        <f t="shared" si="54"/>
        <v>12373.82179</v>
      </c>
      <c r="HY16" s="5">
        <f t="shared" si="54"/>
        <v>2797.40098</v>
      </c>
      <c r="HZ16" s="5">
        <f t="shared" si="54"/>
        <v>16364.567560000003</v>
      </c>
      <c r="IA16" s="5">
        <f t="shared" si="54"/>
        <v>12697.82745</v>
      </c>
      <c r="IB16" s="5">
        <f>2281.73*IB15</f>
        <v>2697.00486</v>
      </c>
      <c r="IC16" s="5">
        <f>2281.73*IC15</f>
        <v>9177.11806</v>
      </c>
      <c r="ID16" s="5">
        <f>2281.73*ID15</f>
        <v>11938.011360000002</v>
      </c>
      <c r="IE16" s="5">
        <f>2281.73*IE15</f>
        <v>19244.11082</v>
      </c>
    </row>
    <row r="17" spans="1:239" s="7" customFormat="1" ht="13.5" customHeight="1">
      <c r="A17" s="42"/>
      <c r="B17" s="26" t="s">
        <v>2</v>
      </c>
      <c r="C17" s="5">
        <f>C16/C9/12</f>
        <v>1.9014416666666667</v>
      </c>
      <c r="D17" s="5">
        <f>D16/D9/12</f>
        <v>1.901441666666667</v>
      </c>
      <c r="E17" s="5">
        <f aca="true" t="shared" si="55" ref="E17:T17">E16/E9/12</f>
        <v>1.901441666666667</v>
      </c>
      <c r="F17" s="5">
        <f t="shared" si="55"/>
        <v>1.9014416666666667</v>
      </c>
      <c r="G17" s="5">
        <f t="shared" si="55"/>
        <v>1.9014416666666671</v>
      </c>
      <c r="H17" s="5">
        <f t="shared" si="55"/>
        <v>1.9014416666666667</v>
      </c>
      <c r="I17" s="5">
        <f t="shared" si="55"/>
        <v>1.5211533333333334</v>
      </c>
      <c r="J17" s="5">
        <f t="shared" si="55"/>
        <v>1.901441666666667</v>
      </c>
      <c r="K17" s="5">
        <f t="shared" si="55"/>
        <v>1.9014416666666663</v>
      </c>
      <c r="L17" s="5">
        <f t="shared" si="55"/>
        <v>1.9014416666666663</v>
      </c>
      <c r="M17" s="5">
        <f t="shared" si="55"/>
        <v>1.901441666666667</v>
      </c>
      <c r="N17" s="5">
        <f t="shared" si="55"/>
        <v>1.9014416666666667</v>
      </c>
      <c r="O17" s="5">
        <f t="shared" si="55"/>
        <v>1.901441666666667</v>
      </c>
      <c r="P17" s="5">
        <f t="shared" si="55"/>
        <v>1.901441666666667</v>
      </c>
      <c r="Q17" s="5">
        <f t="shared" si="55"/>
        <v>1.9014416666666667</v>
      </c>
      <c r="R17" s="5">
        <f t="shared" si="55"/>
        <v>1.9014416666666667</v>
      </c>
      <c r="S17" s="5">
        <f t="shared" si="55"/>
        <v>1.5211533333333334</v>
      </c>
      <c r="T17" s="5">
        <f t="shared" si="55"/>
        <v>1.901441666666667</v>
      </c>
      <c r="U17" s="5">
        <f aca="true" t="shared" si="56" ref="U17:AZ17">U16/U9/12</f>
        <v>1.9014416666666671</v>
      </c>
      <c r="V17" s="5">
        <f t="shared" si="56"/>
        <v>1.9014416666666667</v>
      </c>
      <c r="W17" s="5">
        <f t="shared" si="56"/>
        <v>1.901441666666667</v>
      </c>
      <c r="X17" s="5">
        <f t="shared" si="56"/>
        <v>1.9014416666666671</v>
      </c>
      <c r="Y17" s="5">
        <f t="shared" si="56"/>
        <v>1.901441666666667</v>
      </c>
      <c r="Z17" s="5">
        <f t="shared" si="56"/>
        <v>1.901441666666667</v>
      </c>
      <c r="AA17" s="5">
        <f t="shared" si="56"/>
        <v>1.9014416666666667</v>
      </c>
      <c r="AB17" s="5">
        <f t="shared" si="56"/>
        <v>1.9014416666666667</v>
      </c>
      <c r="AC17" s="5">
        <f t="shared" si="56"/>
        <v>1.5211533333333334</v>
      </c>
      <c r="AD17" s="5">
        <f t="shared" si="56"/>
        <v>1.901441666666667</v>
      </c>
      <c r="AE17" s="5">
        <f t="shared" si="56"/>
        <v>1.9014416666666667</v>
      </c>
      <c r="AF17" s="5">
        <f t="shared" si="56"/>
        <v>1.9014416666666667</v>
      </c>
      <c r="AG17" s="5">
        <f t="shared" si="56"/>
        <v>1.901441666666667</v>
      </c>
      <c r="AH17" s="5">
        <f t="shared" si="56"/>
        <v>1.9014416666666667</v>
      </c>
      <c r="AI17" s="5">
        <f t="shared" si="56"/>
        <v>1.5211533333333336</v>
      </c>
      <c r="AJ17" s="5">
        <f t="shared" si="56"/>
        <v>1.901441666666667</v>
      </c>
      <c r="AK17" s="5">
        <f t="shared" si="56"/>
        <v>1.9014416666666667</v>
      </c>
      <c r="AL17" s="5">
        <f t="shared" si="56"/>
        <v>1.901441666666667</v>
      </c>
      <c r="AM17" s="5">
        <f t="shared" si="56"/>
        <v>1.901441666666667</v>
      </c>
      <c r="AN17" s="5">
        <f t="shared" si="56"/>
        <v>1.901441666666667</v>
      </c>
      <c r="AO17" s="5">
        <f t="shared" si="56"/>
        <v>1.901441666666667</v>
      </c>
      <c r="AP17" s="5">
        <f t="shared" si="56"/>
        <v>1.9014416666666667</v>
      </c>
      <c r="AQ17" s="5">
        <f t="shared" si="56"/>
        <v>1.901441666666667</v>
      </c>
      <c r="AR17" s="5">
        <f t="shared" si="56"/>
        <v>1.5211533333333334</v>
      </c>
      <c r="AS17" s="5">
        <f t="shared" si="56"/>
        <v>1.9014416666666667</v>
      </c>
      <c r="AT17" s="5">
        <f t="shared" si="56"/>
        <v>1.901441666666667</v>
      </c>
      <c r="AU17" s="5">
        <f t="shared" si="56"/>
        <v>1.9014416666666667</v>
      </c>
      <c r="AV17" s="5">
        <f t="shared" si="56"/>
        <v>1.9014416666666667</v>
      </c>
      <c r="AW17" s="5">
        <f t="shared" si="56"/>
        <v>1.9014416666666667</v>
      </c>
      <c r="AX17" s="5">
        <f t="shared" si="56"/>
        <v>1.9014416666666667</v>
      </c>
      <c r="AY17" s="5">
        <f t="shared" si="56"/>
        <v>1.9014416666666663</v>
      </c>
      <c r="AZ17" s="5">
        <f t="shared" si="56"/>
        <v>1.901441666666667</v>
      </c>
      <c r="BA17" s="5">
        <f aca="true" t="shared" si="57" ref="BA17:BQ17">BA16/BA9/12</f>
        <v>1.901441666666667</v>
      </c>
      <c r="BB17" s="5">
        <f t="shared" si="57"/>
        <v>1.9014416666666667</v>
      </c>
      <c r="BC17" s="5">
        <f t="shared" si="57"/>
        <v>1.901441666666667</v>
      </c>
      <c r="BD17" s="5">
        <f t="shared" si="57"/>
        <v>1.9014416666666667</v>
      </c>
      <c r="BE17" s="5">
        <f t="shared" si="57"/>
        <v>1.9014416666666671</v>
      </c>
      <c r="BF17" s="5">
        <f t="shared" si="57"/>
        <v>1.9014416666666667</v>
      </c>
      <c r="BG17" s="5">
        <f t="shared" si="57"/>
        <v>1.901441666666667</v>
      </c>
      <c r="BH17" s="5">
        <f t="shared" si="57"/>
        <v>1.9014416666666667</v>
      </c>
      <c r="BI17" s="5">
        <f t="shared" si="57"/>
        <v>1.901441666666667</v>
      </c>
      <c r="BJ17" s="5">
        <f t="shared" si="57"/>
        <v>1.901441666666667</v>
      </c>
      <c r="BK17" s="5">
        <f t="shared" si="57"/>
        <v>1.901441666666667</v>
      </c>
      <c r="BL17" s="5">
        <f t="shared" si="57"/>
        <v>1.901441666666667</v>
      </c>
      <c r="BM17" s="5">
        <f t="shared" si="57"/>
        <v>1.901441666666667</v>
      </c>
      <c r="BN17" s="5">
        <f t="shared" si="57"/>
        <v>1.901441666666667</v>
      </c>
      <c r="BO17" s="5">
        <f t="shared" si="57"/>
        <v>2.8521625000000004</v>
      </c>
      <c r="BP17" s="5">
        <f t="shared" si="57"/>
        <v>1.901441666666667</v>
      </c>
      <c r="BQ17" s="5">
        <f t="shared" si="57"/>
        <v>1.9014416666666671</v>
      </c>
      <c r="BR17" s="5">
        <f aca="true" t="shared" si="58" ref="BR17:CZ17">BR16/BR9/12</f>
        <v>1.901441666666667</v>
      </c>
      <c r="BS17" s="5">
        <f t="shared" si="58"/>
        <v>1.901441666666667</v>
      </c>
      <c r="BT17" s="5">
        <f t="shared" si="58"/>
        <v>1.9014416666666667</v>
      </c>
      <c r="BU17" s="5">
        <f t="shared" si="58"/>
        <v>1.901441666666667</v>
      </c>
      <c r="BV17" s="5">
        <f t="shared" si="58"/>
        <v>1.9014416666666667</v>
      </c>
      <c r="BW17" s="5">
        <f t="shared" si="58"/>
        <v>1.5211533333333334</v>
      </c>
      <c r="BX17" s="5">
        <f t="shared" si="58"/>
        <v>1.9014416666666667</v>
      </c>
      <c r="BY17" s="5">
        <f t="shared" si="58"/>
        <v>1.9014416666666663</v>
      </c>
      <c r="BZ17" s="5">
        <f t="shared" si="58"/>
        <v>1.901441666666667</v>
      </c>
      <c r="CA17" s="5">
        <f t="shared" si="58"/>
        <v>1.9014416666666667</v>
      </c>
      <c r="CB17" s="5">
        <f t="shared" si="58"/>
        <v>1.901441666666667</v>
      </c>
      <c r="CC17" s="5">
        <f t="shared" si="58"/>
        <v>1.901441666666667</v>
      </c>
      <c r="CD17" s="5">
        <f t="shared" si="58"/>
        <v>1.9014416666666667</v>
      </c>
      <c r="CE17" s="5">
        <f t="shared" si="58"/>
        <v>1.901441666666667</v>
      </c>
      <c r="CF17" s="5">
        <f t="shared" si="58"/>
        <v>1.5211533333333336</v>
      </c>
      <c r="CG17" s="5">
        <f t="shared" si="58"/>
        <v>1.901441666666667</v>
      </c>
      <c r="CH17" s="5">
        <f t="shared" si="58"/>
        <v>1.9014416666666667</v>
      </c>
      <c r="CI17" s="5">
        <f t="shared" si="58"/>
        <v>1.901441666666667</v>
      </c>
      <c r="CJ17" s="5">
        <f t="shared" si="58"/>
        <v>1.901441666666667</v>
      </c>
      <c r="CK17" s="5">
        <f t="shared" si="58"/>
        <v>1.9014416666666667</v>
      </c>
      <c r="CL17" s="5">
        <f t="shared" si="58"/>
        <v>1.901441666666667</v>
      </c>
      <c r="CM17" s="5">
        <f t="shared" si="58"/>
        <v>1.9014416666666667</v>
      </c>
      <c r="CN17" s="5">
        <f t="shared" si="58"/>
        <v>1.9014416666666667</v>
      </c>
      <c r="CO17" s="5">
        <f t="shared" si="58"/>
        <v>1.9014416666666667</v>
      </c>
      <c r="CP17" s="5">
        <f t="shared" si="58"/>
        <v>1.9014416666666667</v>
      </c>
      <c r="CQ17" s="5">
        <f t="shared" si="58"/>
        <v>1.901441666666667</v>
      </c>
      <c r="CR17" s="5">
        <f t="shared" si="58"/>
        <v>1.9014416666666667</v>
      </c>
      <c r="CS17" s="5">
        <f t="shared" si="58"/>
        <v>1.9014416666666667</v>
      </c>
      <c r="CT17" s="5">
        <f t="shared" si="58"/>
        <v>1.9014416666666667</v>
      </c>
      <c r="CU17" s="5">
        <f t="shared" si="58"/>
        <v>1.901441666666667</v>
      </c>
      <c r="CV17" s="5">
        <f t="shared" si="58"/>
        <v>1.901441666666667</v>
      </c>
      <c r="CW17" s="5">
        <f t="shared" si="58"/>
        <v>1.901441666666667</v>
      </c>
      <c r="CX17" s="5">
        <f t="shared" si="58"/>
        <v>1.901441666666667</v>
      </c>
      <c r="CY17" s="5">
        <f t="shared" si="58"/>
        <v>1.901441666666667</v>
      </c>
      <c r="CZ17" s="5">
        <f t="shared" si="58"/>
        <v>1.901441666666667</v>
      </c>
      <c r="DA17" s="5">
        <f>DA16/DA9/12</f>
        <v>1.9014416666666667</v>
      </c>
      <c r="DB17" s="5">
        <f>DB16/DB9/12</f>
        <v>1.9014416666666667</v>
      </c>
      <c r="DC17" s="5">
        <f>DC16/DC9/12</f>
        <v>1.9014416666666667</v>
      </c>
      <c r="DD17" s="5">
        <f>DD16/DD9/12</f>
        <v>1.9014416666666667</v>
      </c>
      <c r="DE17" s="5">
        <f>DE16/DE9/12</f>
        <v>1.901441666666667</v>
      </c>
      <c r="DF17" s="5">
        <f aca="true" t="shared" si="59" ref="DF17:EN17">DF16/DF9/12</f>
        <v>1.901441666666667</v>
      </c>
      <c r="DG17" s="5">
        <f t="shared" si="59"/>
        <v>1.901441666666667</v>
      </c>
      <c r="DH17" s="5">
        <f t="shared" si="59"/>
        <v>1.9014416666666667</v>
      </c>
      <c r="DI17" s="5">
        <f t="shared" si="59"/>
        <v>1.9014416666666667</v>
      </c>
      <c r="DJ17" s="5">
        <f t="shared" si="59"/>
        <v>1.901441666666667</v>
      </c>
      <c r="DK17" s="5">
        <f t="shared" si="59"/>
        <v>1.5211533333333334</v>
      </c>
      <c r="DL17" s="5">
        <f t="shared" si="59"/>
        <v>0.9507208333333336</v>
      </c>
      <c r="DM17" s="5">
        <f t="shared" si="59"/>
        <v>1.9014416666666667</v>
      </c>
      <c r="DN17" s="5">
        <f t="shared" si="59"/>
        <v>1.9014416666666667</v>
      </c>
      <c r="DO17" s="5">
        <f t="shared" si="59"/>
        <v>1.901441666666667</v>
      </c>
      <c r="DP17" s="5">
        <f t="shared" si="59"/>
        <v>1.9014416666666667</v>
      </c>
      <c r="DQ17" s="5">
        <f t="shared" si="59"/>
        <v>1.901441666666667</v>
      </c>
      <c r="DR17" s="5">
        <f t="shared" si="59"/>
        <v>1.9014416666666667</v>
      </c>
      <c r="DS17" s="5">
        <f t="shared" si="59"/>
        <v>1.9014416666666667</v>
      </c>
      <c r="DT17" s="5">
        <f t="shared" si="59"/>
        <v>1.5211533333333336</v>
      </c>
      <c r="DU17" s="5">
        <f t="shared" si="59"/>
        <v>1.9014416666666667</v>
      </c>
      <c r="DV17" s="5">
        <f t="shared" si="59"/>
        <v>1.9014416666666667</v>
      </c>
      <c r="DW17" s="5">
        <f t="shared" si="59"/>
        <v>1.901441666666667</v>
      </c>
      <c r="DX17" s="5">
        <f t="shared" si="59"/>
        <v>1.9014416666666667</v>
      </c>
      <c r="DY17" s="5">
        <f t="shared" si="59"/>
        <v>2.8521625</v>
      </c>
      <c r="DZ17" s="5">
        <f t="shared" si="59"/>
        <v>2.8521625</v>
      </c>
      <c r="EA17" s="5">
        <f t="shared" si="59"/>
        <v>1.901441666666667</v>
      </c>
      <c r="EB17" s="5">
        <f t="shared" si="59"/>
        <v>1.901441666666667</v>
      </c>
      <c r="EC17" s="5">
        <f t="shared" si="59"/>
        <v>1.901441666666667</v>
      </c>
      <c r="ED17" s="5">
        <f t="shared" si="59"/>
        <v>1.9014416666666667</v>
      </c>
      <c r="EE17" s="5">
        <f t="shared" si="59"/>
        <v>1.9014416666666667</v>
      </c>
      <c r="EF17" s="5">
        <f t="shared" si="59"/>
        <v>1.901441666666667</v>
      </c>
      <c r="EG17" s="5">
        <f t="shared" si="59"/>
        <v>1.901441666666667</v>
      </c>
      <c r="EH17" s="5">
        <f t="shared" si="59"/>
        <v>1.901441666666667</v>
      </c>
      <c r="EI17" s="5">
        <f t="shared" si="59"/>
        <v>1.9014416666666667</v>
      </c>
      <c r="EJ17" s="5">
        <f t="shared" si="59"/>
        <v>1.9014416666666667</v>
      </c>
      <c r="EK17" s="5">
        <f t="shared" si="59"/>
        <v>1.901441666666667</v>
      </c>
      <c r="EL17" s="5">
        <f t="shared" si="59"/>
        <v>1.9014416666666667</v>
      </c>
      <c r="EM17" s="5">
        <f t="shared" si="59"/>
        <v>1.9014416666666667</v>
      </c>
      <c r="EN17" s="5">
        <f t="shared" si="59"/>
        <v>1.9014416666666667</v>
      </c>
      <c r="EO17" s="5">
        <f>EO16/EO9/12</f>
        <v>1.901441666666667</v>
      </c>
      <c r="EP17" s="5">
        <f>EP16/EP9/12</f>
        <v>1.901441666666667</v>
      </c>
      <c r="EQ17" s="5">
        <f>EQ16/EQ9/12</f>
        <v>1.9014416666666667</v>
      </c>
      <c r="ER17" s="5">
        <f>ER16/ER9/12</f>
        <v>1.901441666666667</v>
      </c>
      <c r="ES17" s="5">
        <f>ES16/ES9/12</f>
        <v>1.901441666666667</v>
      </c>
      <c r="ET17" s="5">
        <f aca="true" t="shared" si="60" ref="ET17:GB17">ET16/ET9/12</f>
        <v>1.9014416666666667</v>
      </c>
      <c r="EU17" s="5">
        <f t="shared" si="60"/>
        <v>1.901441666666667</v>
      </c>
      <c r="EV17" s="5">
        <f t="shared" si="60"/>
        <v>1.9014416666666667</v>
      </c>
      <c r="EW17" s="5">
        <f t="shared" si="60"/>
        <v>1.9014416666666667</v>
      </c>
      <c r="EX17" s="5">
        <f t="shared" si="60"/>
        <v>1.9014416666666663</v>
      </c>
      <c r="EY17" s="5">
        <f t="shared" si="60"/>
        <v>2.0915858333333333</v>
      </c>
      <c r="EZ17" s="5">
        <f t="shared" si="60"/>
        <v>1.901441666666667</v>
      </c>
      <c r="FA17" s="5">
        <f t="shared" si="60"/>
        <v>1.9014416666666667</v>
      </c>
      <c r="FB17" s="5">
        <f t="shared" si="60"/>
        <v>1.901441666666667</v>
      </c>
      <c r="FC17" s="5">
        <f t="shared" si="60"/>
        <v>1.901441666666667</v>
      </c>
      <c r="FD17" s="5">
        <f t="shared" si="60"/>
        <v>1.9014416666666667</v>
      </c>
      <c r="FE17" s="5">
        <f t="shared" si="60"/>
        <v>1.9014416666666667</v>
      </c>
      <c r="FF17" s="5">
        <f t="shared" si="60"/>
        <v>1.901441666666667</v>
      </c>
      <c r="FG17" s="5">
        <f t="shared" si="60"/>
        <v>1.901441666666667</v>
      </c>
      <c r="FH17" s="5">
        <f t="shared" si="60"/>
        <v>1.901441666666667</v>
      </c>
      <c r="FI17" s="5">
        <f t="shared" si="60"/>
        <v>1.9014416666666663</v>
      </c>
      <c r="FJ17" s="5">
        <f t="shared" si="60"/>
        <v>1.9014416666666667</v>
      </c>
      <c r="FK17" s="5">
        <f t="shared" si="60"/>
        <v>1.9014416666666667</v>
      </c>
      <c r="FL17" s="5">
        <f t="shared" si="60"/>
        <v>1.9014416666666671</v>
      </c>
      <c r="FM17" s="5">
        <f t="shared" si="60"/>
        <v>1.9014416666666671</v>
      </c>
      <c r="FN17" s="5">
        <f t="shared" si="60"/>
        <v>1.9014416666666667</v>
      </c>
      <c r="FO17" s="5">
        <f t="shared" si="60"/>
        <v>1.9014416666666667</v>
      </c>
      <c r="FP17" s="5">
        <f t="shared" si="60"/>
        <v>1.9014416666666667</v>
      </c>
      <c r="FQ17" s="5">
        <f t="shared" si="60"/>
        <v>1.9014416666666667</v>
      </c>
      <c r="FR17" s="5">
        <f t="shared" si="60"/>
        <v>1.9014416666666667</v>
      </c>
      <c r="FS17" s="5">
        <f t="shared" si="60"/>
        <v>1.9014416666666667</v>
      </c>
      <c r="FT17" s="5">
        <f t="shared" si="60"/>
        <v>1.9014416666666667</v>
      </c>
      <c r="FU17" s="5">
        <f t="shared" si="60"/>
        <v>1.901441666666667</v>
      </c>
      <c r="FV17" s="5">
        <f t="shared" si="60"/>
        <v>1.9014416666666667</v>
      </c>
      <c r="FW17" s="5">
        <f t="shared" si="60"/>
        <v>1.901441666666667</v>
      </c>
      <c r="FX17" s="5">
        <f t="shared" si="60"/>
        <v>1.9014416666666667</v>
      </c>
      <c r="FY17" s="5">
        <f t="shared" si="60"/>
        <v>1.901441666666667</v>
      </c>
      <c r="FZ17" s="5">
        <f t="shared" si="60"/>
        <v>1.901441666666667</v>
      </c>
      <c r="GA17" s="5">
        <f t="shared" si="60"/>
        <v>1.9014416666666667</v>
      </c>
      <c r="GB17" s="5">
        <f t="shared" si="60"/>
        <v>1.901441666666667</v>
      </c>
      <c r="GC17" s="5">
        <f>GC16/GC9/12</f>
        <v>1.901441666666667</v>
      </c>
      <c r="GD17" s="5">
        <f>GD16/GD9/12</f>
        <v>1.9014416666666667</v>
      </c>
      <c r="GE17" s="5">
        <f>GE16/GE9/12</f>
        <v>1.901441666666667</v>
      </c>
      <c r="GF17" s="5">
        <f>GF16/GF9/12</f>
        <v>1.901441666666667</v>
      </c>
      <c r="GG17" s="5">
        <f>GG16/GG9/12</f>
        <v>1.9014416666666671</v>
      </c>
      <c r="GH17" s="5">
        <f aca="true" t="shared" si="61" ref="GH17:GN17">GH16/GH9/12</f>
        <v>1.901441666666667</v>
      </c>
      <c r="GI17" s="5">
        <f t="shared" si="61"/>
        <v>1.9014416666666667</v>
      </c>
      <c r="GJ17" s="5">
        <f t="shared" si="61"/>
        <v>1.901441666666667</v>
      </c>
      <c r="GK17" s="5">
        <f t="shared" si="61"/>
        <v>1.9014416666666667</v>
      </c>
      <c r="GL17" s="5">
        <f t="shared" si="61"/>
        <v>1.9014416666666667</v>
      </c>
      <c r="GM17" s="5">
        <f t="shared" si="61"/>
        <v>1.5211533333333334</v>
      </c>
      <c r="GN17" s="5">
        <f t="shared" si="61"/>
        <v>1.9014416666666667</v>
      </c>
      <c r="GO17" s="5">
        <f>GO16/GO9/12</f>
        <v>1.9014416666666667</v>
      </c>
      <c r="GP17" s="5">
        <f aca="true" t="shared" si="62" ref="GP17:IA17">GP16/GP9/12</f>
        <v>1.901441666666667</v>
      </c>
      <c r="GQ17" s="5">
        <f t="shared" si="62"/>
        <v>1.9014416666666671</v>
      </c>
      <c r="GR17" s="5">
        <f t="shared" si="62"/>
        <v>1.901441666666667</v>
      </c>
      <c r="GS17" s="5">
        <f t="shared" si="62"/>
        <v>1.9014416666666667</v>
      </c>
      <c r="GT17" s="5">
        <f t="shared" si="62"/>
        <v>1.9014416666666667</v>
      </c>
      <c r="GU17" s="5">
        <f t="shared" si="62"/>
        <v>1.9014416666666667</v>
      </c>
      <c r="GV17" s="5">
        <f t="shared" si="62"/>
        <v>1.9014416666666667</v>
      </c>
      <c r="GW17" s="5">
        <f t="shared" si="62"/>
        <v>1.9014416666666667</v>
      </c>
      <c r="GX17" s="5">
        <f t="shared" si="62"/>
        <v>1.5211533333333334</v>
      </c>
      <c r="GY17" s="5">
        <f t="shared" si="62"/>
        <v>1.9014416666666667</v>
      </c>
      <c r="GZ17" s="5">
        <f t="shared" si="62"/>
        <v>1.9014416666666667</v>
      </c>
      <c r="HA17" s="5">
        <f t="shared" si="62"/>
        <v>1.9014416666666667</v>
      </c>
      <c r="HB17" s="5">
        <f t="shared" si="62"/>
        <v>1.901441666666667</v>
      </c>
      <c r="HC17" s="5">
        <f t="shared" si="62"/>
        <v>1.9014416666666667</v>
      </c>
      <c r="HD17" s="5">
        <f t="shared" si="62"/>
        <v>1.9014416666666667</v>
      </c>
      <c r="HE17" s="5">
        <f t="shared" si="62"/>
        <v>1.901441666666667</v>
      </c>
      <c r="HF17" s="5">
        <f t="shared" si="62"/>
        <v>1.9014416666666667</v>
      </c>
      <c r="HG17" s="5">
        <f t="shared" si="62"/>
        <v>1.5211533333333334</v>
      </c>
      <c r="HH17" s="5">
        <f t="shared" si="62"/>
        <v>1.9014416666666667</v>
      </c>
      <c r="HI17" s="5">
        <f t="shared" si="62"/>
        <v>1.901441666666667</v>
      </c>
      <c r="HJ17" s="5">
        <f t="shared" si="62"/>
        <v>1.9014416666666663</v>
      </c>
      <c r="HK17" s="5">
        <f t="shared" si="62"/>
        <v>1.9014416666666667</v>
      </c>
      <c r="HL17" s="5">
        <f t="shared" si="62"/>
        <v>1.901441666666667</v>
      </c>
      <c r="HM17" s="5">
        <f t="shared" si="62"/>
        <v>1.9014416666666667</v>
      </c>
      <c r="HN17" s="5">
        <f t="shared" si="62"/>
        <v>1.901441666666667</v>
      </c>
      <c r="HO17" s="5">
        <f t="shared" si="62"/>
        <v>1.9014416666666667</v>
      </c>
      <c r="HP17" s="5">
        <f t="shared" si="62"/>
        <v>1.901441666666667</v>
      </c>
      <c r="HQ17" s="5">
        <f t="shared" si="62"/>
        <v>1.901441666666667</v>
      </c>
      <c r="HR17" s="5">
        <f t="shared" si="62"/>
        <v>1.901441666666667</v>
      </c>
      <c r="HS17" s="5">
        <f t="shared" si="62"/>
        <v>1.901441666666667</v>
      </c>
      <c r="HT17" s="5">
        <f t="shared" si="62"/>
        <v>1.9014416666666667</v>
      </c>
      <c r="HU17" s="5">
        <f t="shared" si="62"/>
        <v>1.9014416666666667</v>
      </c>
      <c r="HV17" s="5">
        <f t="shared" si="62"/>
        <v>1.9014416666666667</v>
      </c>
      <c r="HW17" s="5">
        <f t="shared" si="62"/>
        <v>1.901441666666667</v>
      </c>
      <c r="HX17" s="5">
        <f t="shared" si="62"/>
        <v>1.901441666666667</v>
      </c>
      <c r="HY17" s="5">
        <f t="shared" si="62"/>
        <v>1.9014416666666667</v>
      </c>
      <c r="HZ17" s="5">
        <f t="shared" si="62"/>
        <v>1.901441666666667</v>
      </c>
      <c r="IA17" s="5">
        <f t="shared" si="62"/>
        <v>1.9014416666666667</v>
      </c>
      <c r="IB17" s="5">
        <f>IB16/IB9/12</f>
        <v>1.9014416666666667</v>
      </c>
      <c r="IC17" s="5">
        <f>IC16/IC9/12</f>
        <v>1.901441666666667</v>
      </c>
      <c r="ID17" s="5">
        <f>ID16/ID9/12</f>
        <v>1.901441666666667</v>
      </c>
      <c r="IE17" s="5">
        <f>IE16/IE9/12</f>
        <v>1.901441666666667</v>
      </c>
    </row>
    <row r="18" spans="1:239" s="7" customFormat="1" ht="13.5" customHeight="1" thickBot="1">
      <c r="A18" s="43"/>
      <c r="B18" s="27" t="s">
        <v>0</v>
      </c>
      <c r="C18" s="34" t="s">
        <v>14</v>
      </c>
      <c r="D18" s="34" t="s">
        <v>14</v>
      </c>
      <c r="E18" s="34" t="s">
        <v>14</v>
      </c>
      <c r="F18" s="34" t="s">
        <v>14</v>
      </c>
      <c r="G18" s="34" t="s">
        <v>14</v>
      </c>
      <c r="H18" s="34" t="s">
        <v>14</v>
      </c>
      <c r="I18" s="34" t="s">
        <v>14</v>
      </c>
      <c r="J18" s="34" t="s">
        <v>14</v>
      </c>
      <c r="K18" s="34" t="s">
        <v>14</v>
      </c>
      <c r="L18" s="34" t="s">
        <v>14</v>
      </c>
      <c r="M18" s="34" t="s">
        <v>14</v>
      </c>
      <c r="N18" s="34" t="s">
        <v>14</v>
      </c>
      <c r="O18" s="34" t="s">
        <v>14</v>
      </c>
      <c r="P18" s="34" t="s">
        <v>14</v>
      </c>
      <c r="Q18" s="34" t="s">
        <v>14</v>
      </c>
      <c r="R18" s="34" t="s">
        <v>14</v>
      </c>
      <c r="S18" s="34" t="s">
        <v>14</v>
      </c>
      <c r="T18" s="34" t="s">
        <v>14</v>
      </c>
      <c r="U18" s="34" t="s">
        <v>14</v>
      </c>
      <c r="V18" s="34" t="s">
        <v>14</v>
      </c>
      <c r="W18" s="34" t="s">
        <v>14</v>
      </c>
      <c r="X18" s="34" t="s">
        <v>14</v>
      </c>
      <c r="Y18" s="34" t="s">
        <v>14</v>
      </c>
      <c r="Z18" s="34" t="s">
        <v>14</v>
      </c>
      <c r="AA18" s="34" t="s">
        <v>14</v>
      </c>
      <c r="AB18" s="34" t="s">
        <v>14</v>
      </c>
      <c r="AC18" s="34" t="s">
        <v>14</v>
      </c>
      <c r="AD18" s="34" t="s">
        <v>14</v>
      </c>
      <c r="AE18" s="34" t="s">
        <v>14</v>
      </c>
      <c r="AF18" s="34" t="s">
        <v>14</v>
      </c>
      <c r="AG18" s="34" t="s">
        <v>14</v>
      </c>
      <c r="AH18" s="34" t="s">
        <v>14</v>
      </c>
      <c r="AI18" s="34" t="s">
        <v>14</v>
      </c>
      <c r="AJ18" s="34" t="s">
        <v>14</v>
      </c>
      <c r="AK18" s="34" t="s">
        <v>14</v>
      </c>
      <c r="AL18" s="34" t="s">
        <v>14</v>
      </c>
      <c r="AM18" s="34" t="s">
        <v>14</v>
      </c>
      <c r="AN18" s="34" t="s">
        <v>14</v>
      </c>
      <c r="AO18" s="34" t="s">
        <v>14</v>
      </c>
      <c r="AP18" s="34" t="s">
        <v>14</v>
      </c>
      <c r="AQ18" s="34" t="s">
        <v>14</v>
      </c>
      <c r="AR18" s="34" t="s">
        <v>14</v>
      </c>
      <c r="AS18" s="34" t="s">
        <v>14</v>
      </c>
      <c r="AT18" s="34" t="s">
        <v>14</v>
      </c>
      <c r="AU18" s="34" t="s">
        <v>14</v>
      </c>
      <c r="AV18" s="34" t="s">
        <v>14</v>
      </c>
      <c r="AW18" s="34" t="s">
        <v>14</v>
      </c>
      <c r="AX18" s="34" t="s">
        <v>14</v>
      </c>
      <c r="AY18" s="34" t="s">
        <v>14</v>
      </c>
      <c r="AZ18" s="34" t="s">
        <v>14</v>
      </c>
      <c r="BA18" s="34" t="s">
        <v>14</v>
      </c>
      <c r="BB18" s="34" t="s">
        <v>14</v>
      </c>
      <c r="BC18" s="34" t="s">
        <v>14</v>
      </c>
      <c r="BD18" s="34" t="s">
        <v>14</v>
      </c>
      <c r="BE18" s="34" t="s">
        <v>14</v>
      </c>
      <c r="BF18" s="34" t="s">
        <v>14</v>
      </c>
      <c r="BG18" s="34" t="s">
        <v>14</v>
      </c>
      <c r="BH18" s="34" t="s">
        <v>14</v>
      </c>
      <c r="BI18" s="34" t="s">
        <v>14</v>
      </c>
      <c r="BJ18" s="34" t="s">
        <v>14</v>
      </c>
      <c r="BK18" s="34" t="s">
        <v>14</v>
      </c>
      <c r="BL18" s="34" t="s">
        <v>14</v>
      </c>
      <c r="BM18" s="34" t="s">
        <v>14</v>
      </c>
      <c r="BN18" s="34" t="s">
        <v>14</v>
      </c>
      <c r="BO18" s="34" t="s">
        <v>14</v>
      </c>
      <c r="BP18" s="34" t="s">
        <v>14</v>
      </c>
      <c r="BQ18" s="34" t="s">
        <v>14</v>
      </c>
      <c r="BR18" s="34" t="s">
        <v>14</v>
      </c>
      <c r="BS18" s="34" t="s">
        <v>14</v>
      </c>
      <c r="BT18" s="34" t="s">
        <v>14</v>
      </c>
      <c r="BU18" s="34" t="s">
        <v>14</v>
      </c>
      <c r="BV18" s="34" t="s">
        <v>14</v>
      </c>
      <c r="BW18" s="34" t="s">
        <v>14</v>
      </c>
      <c r="BX18" s="34" t="s">
        <v>14</v>
      </c>
      <c r="BY18" s="34" t="s">
        <v>14</v>
      </c>
      <c r="BZ18" s="34" t="s">
        <v>14</v>
      </c>
      <c r="CA18" s="34" t="s">
        <v>14</v>
      </c>
      <c r="CB18" s="34" t="s">
        <v>14</v>
      </c>
      <c r="CC18" s="34" t="s">
        <v>14</v>
      </c>
      <c r="CD18" s="34" t="s">
        <v>14</v>
      </c>
      <c r="CE18" s="34" t="s">
        <v>14</v>
      </c>
      <c r="CF18" s="34" t="s">
        <v>14</v>
      </c>
      <c r="CG18" s="34" t="s">
        <v>14</v>
      </c>
      <c r="CH18" s="34" t="s">
        <v>14</v>
      </c>
      <c r="CI18" s="34" t="s">
        <v>14</v>
      </c>
      <c r="CJ18" s="34" t="s">
        <v>14</v>
      </c>
      <c r="CK18" s="34" t="s">
        <v>14</v>
      </c>
      <c r="CL18" s="34" t="s">
        <v>14</v>
      </c>
      <c r="CM18" s="34" t="s">
        <v>14</v>
      </c>
      <c r="CN18" s="34" t="s">
        <v>14</v>
      </c>
      <c r="CO18" s="34" t="s">
        <v>14</v>
      </c>
      <c r="CP18" s="34" t="s">
        <v>14</v>
      </c>
      <c r="CQ18" s="34" t="s">
        <v>14</v>
      </c>
      <c r="CR18" s="34" t="s">
        <v>14</v>
      </c>
      <c r="CS18" s="34" t="s">
        <v>14</v>
      </c>
      <c r="CT18" s="34" t="s">
        <v>14</v>
      </c>
      <c r="CU18" s="34" t="s">
        <v>14</v>
      </c>
      <c r="CV18" s="34" t="s">
        <v>14</v>
      </c>
      <c r="CW18" s="34" t="s">
        <v>14</v>
      </c>
      <c r="CX18" s="34" t="s">
        <v>14</v>
      </c>
      <c r="CY18" s="34" t="s">
        <v>14</v>
      </c>
      <c r="CZ18" s="34" t="s">
        <v>14</v>
      </c>
      <c r="DA18" s="34" t="s">
        <v>14</v>
      </c>
      <c r="DB18" s="34" t="s">
        <v>14</v>
      </c>
      <c r="DC18" s="34" t="s">
        <v>14</v>
      </c>
      <c r="DD18" s="34" t="s">
        <v>14</v>
      </c>
      <c r="DE18" s="34" t="s">
        <v>14</v>
      </c>
      <c r="DF18" s="34" t="s">
        <v>14</v>
      </c>
      <c r="DG18" s="34" t="s">
        <v>14</v>
      </c>
      <c r="DH18" s="34" t="s">
        <v>14</v>
      </c>
      <c r="DI18" s="34" t="s">
        <v>14</v>
      </c>
      <c r="DJ18" s="34" t="s">
        <v>14</v>
      </c>
      <c r="DK18" s="34" t="s">
        <v>14</v>
      </c>
      <c r="DL18" s="34" t="s">
        <v>14</v>
      </c>
      <c r="DM18" s="34" t="s">
        <v>14</v>
      </c>
      <c r="DN18" s="34" t="s">
        <v>14</v>
      </c>
      <c r="DO18" s="34" t="s">
        <v>14</v>
      </c>
      <c r="DP18" s="34" t="s">
        <v>14</v>
      </c>
      <c r="DQ18" s="34" t="s">
        <v>14</v>
      </c>
      <c r="DR18" s="34" t="s">
        <v>14</v>
      </c>
      <c r="DS18" s="34" t="s">
        <v>14</v>
      </c>
      <c r="DT18" s="34" t="s">
        <v>14</v>
      </c>
      <c r="DU18" s="34" t="s">
        <v>14</v>
      </c>
      <c r="DV18" s="34" t="s">
        <v>14</v>
      </c>
      <c r="DW18" s="34" t="s">
        <v>14</v>
      </c>
      <c r="DX18" s="34" t="s">
        <v>14</v>
      </c>
      <c r="DY18" s="34" t="s">
        <v>14</v>
      </c>
      <c r="DZ18" s="34" t="s">
        <v>14</v>
      </c>
      <c r="EA18" s="34" t="s">
        <v>14</v>
      </c>
      <c r="EB18" s="34" t="s">
        <v>14</v>
      </c>
      <c r="EC18" s="34" t="s">
        <v>14</v>
      </c>
      <c r="ED18" s="34" t="s">
        <v>14</v>
      </c>
      <c r="EE18" s="34" t="s">
        <v>14</v>
      </c>
      <c r="EF18" s="34" t="s">
        <v>14</v>
      </c>
      <c r="EG18" s="34" t="s">
        <v>14</v>
      </c>
      <c r="EH18" s="34" t="s">
        <v>14</v>
      </c>
      <c r="EI18" s="34" t="s">
        <v>14</v>
      </c>
      <c r="EJ18" s="34" t="s">
        <v>14</v>
      </c>
      <c r="EK18" s="34" t="s">
        <v>14</v>
      </c>
      <c r="EL18" s="34" t="s">
        <v>14</v>
      </c>
      <c r="EM18" s="34" t="s">
        <v>14</v>
      </c>
      <c r="EN18" s="34" t="s">
        <v>14</v>
      </c>
      <c r="EO18" s="34" t="s">
        <v>14</v>
      </c>
      <c r="EP18" s="34" t="s">
        <v>14</v>
      </c>
      <c r="EQ18" s="34" t="s">
        <v>14</v>
      </c>
      <c r="ER18" s="34" t="s">
        <v>14</v>
      </c>
      <c r="ES18" s="34" t="s">
        <v>14</v>
      </c>
      <c r="ET18" s="34" t="s">
        <v>14</v>
      </c>
      <c r="EU18" s="34" t="s">
        <v>14</v>
      </c>
      <c r="EV18" s="34" t="s">
        <v>14</v>
      </c>
      <c r="EW18" s="34" t="s">
        <v>14</v>
      </c>
      <c r="EX18" s="34" t="s">
        <v>14</v>
      </c>
      <c r="EY18" s="34" t="s">
        <v>14</v>
      </c>
      <c r="EZ18" s="34" t="s">
        <v>14</v>
      </c>
      <c r="FA18" s="34" t="s">
        <v>14</v>
      </c>
      <c r="FB18" s="34" t="s">
        <v>14</v>
      </c>
      <c r="FC18" s="34" t="s">
        <v>14</v>
      </c>
      <c r="FD18" s="34" t="s">
        <v>14</v>
      </c>
      <c r="FE18" s="34" t="s">
        <v>14</v>
      </c>
      <c r="FF18" s="34" t="s">
        <v>14</v>
      </c>
      <c r="FG18" s="34" t="s">
        <v>14</v>
      </c>
      <c r="FH18" s="34" t="s">
        <v>14</v>
      </c>
      <c r="FI18" s="34" t="s">
        <v>14</v>
      </c>
      <c r="FJ18" s="34" t="s">
        <v>14</v>
      </c>
      <c r="FK18" s="34" t="s">
        <v>14</v>
      </c>
      <c r="FL18" s="34" t="s">
        <v>14</v>
      </c>
      <c r="FM18" s="34" t="s">
        <v>14</v>
      </c>
      <c r="FN18" s="34" t="s">
        <v>14</v>
      </c>
      <c r="FO18" s="34" t="s">
        <v>14</v>
      </c>
      <c r="FP18" s="34" t="s">
        <v>14</v>
      </c>
      <c r="FQ18" s="34" t="s">
        <v>14</v>
      </c>
      <c r="FR18" s="34" t="s">
        <v>14</v>
      </c>
      <c r="FS18" s="34" t="s">
        <v>14</v>
      </c>
      <c r="FT18" s="34" t="s">
        <v>14</v>
      </c>
      <c r="FU18" s="34" t="s">
        <v>14</v>
      </c>
      <c r="FV18" s="34" t="s">
        <v>14</v>
      </c>
      <c r="FW18" s="34" t="s">
        <v>14</v>
      </c>
      <c r="FX18" s="34" t="s">
        <v>14</v>
      </c>
      <c r="FY18" s="34" t="s">
        <v>14</v>
      </c>
      <c r="FZ18" s="34" t="s">
        <v>14</v>
      </c>
      <c r="GA18" s="34" t="s">
        <v>14</v>
      </c>
      <c r="GB18" s="34" t="s">
        <v>14</v>
      </c>
      <c r="GC18" s="34" t="s">
        <v>14</v>
      </c>
      <c r="GD18" s="34" t="s">
        <v>14</v>
      </c>
      <c r="GE18" s="34" t="s">
        <v>14</v>
      </c>
      <c r="GF18" s="34" t="s">
        <v>14</v>
      </c>
      <c r="GG18" s="34" t="s">
        <v>14</v>
      </c>
      <c r="GH18" s="34" t="s">
        <v>14</v>
      </c>
      <c r="GI18" s="34" t="s">
        <v>14</v>
      </c>
      <c r="GJ18" s="34" t="s">
        <v>14</v>
      </c>
      <c r="GK18" s="34" t="s">
        <v>14</v>
      </c>
      <c r="GL18" s="34" t="s">
        <v>14</v>
      </c>
      <c r="GM18" s="34" t="s">
        <v>14</v>
      </c>
      <c r="GN18" s="34" t="s">
        <v>14</v>
      </c>
      <c r="GO18" s="34" t="s">
        <v>14</v>
      </c>
      <c r="GP18" s="34" t="s">
        <v>14</v>
      </c>
      <c r="GQ18" s="34" t="s">
        <v>14</v>
      </c>
      <c r="GR18" s="34" t="s">
        <v>14</v>
      </c>
      <c r="GS18" s="34" t="s">
        <v>14</v>
      </c>
      <c r="GT18" s="34" t="s">
        <v>14</v>
      </c>
      <c r="GU18" s="34" t="s">
        <v>14</v>
      </c>
      <c r="GV18" s="34" t="s">
        <v>14</v>
      </c>
      <c r="GW18" s="34" t="s">
        <v>14</v>
      </c>
      <c r="GX18" s="34" t="s">
        <v>14</v>
      </c>
      <c r="GY18" s="34" t="s">
        <v>14</v>
      </c>
      <c r="GZ18" s="34" t="s">
        <v>14</v>
      </c>
      <c r="HA18" s="34" t="s">
        <v>14</v>
      </c>
      <c r="HB18" s="34" t="s">
        <v>14</v>
      </c>
      <c r="HC18" s="34" t="s">
        <v>14</v>
      </c>
      <c r="HD18" s="34" t="s">
        <v>14</v>
      </c>
      <c r="HE18" s="34" t="s">
        <v>14</v>
      </c>
      <c r="HF18" s="34" t="s">
        <v>14</v>
      </c>
      <c r="HG18" s="34" t="s">
        <v>14</v>
      </c>
      <c r="HH18" s="34" t="s">
        <v>14</v>
      </c>
      <c r="HI18" s="34" t="s">
        <v>14</v>
      </c>
      <c r="HJ18" s="34" t="s">
        <v>14</v>
      </c>
      <c r="HK18" s="34" t="s">
        <v>14</v>
      </c>
      <c r="HL18" s="34" t="s">
        <v>14</v>
      </c>
      <c r="HM18" s="34" t="s">
        <v>14</v>
      </c>
      <c r="HN18" s="34" t="s">
        <v>14</v>
      </c>
      <c r="HO18" s="34" t="s">
        <v>14</v>
      </c>
      <c r="HP18" s="34" t="s">
        <v>14</v>
      </c>
      <c r="HQ18" s="34" t="s">
        <v>14</v>
      </c>
      <c r="HR18" s="34" t="s">
        <v>14</v>
      </c>
      <c r="HS18" s="34" t="s">
        <v>14</v>
      </c>
      <c r="HT18" s="34" t="s">
        <v>14</v>
      </c>
      <c r="HU18" s="34" t="s">
        <v>14</v>
      </c>
      <c r="HV18" s="34" t="s">
        <v>14</v>
      </c>
      <c r="HW18" s="34" t="s">
        <v>14</v>
      </c>
      <c r="HX18" s="34" t="s">
        <v>14</v>
      </c>
      <c r="HY18" s="34" t="s">
        <v>14</v>
      </c>
      <c r="HZ18" s="34" t="s">
        <v>14</v>
      </c>
      <c r="IA18" s="34" t="s">
        <v>14</v>
      </c>
      <c r="IB18" s="34" t="s">
        <v>14</v>
      </c>
      <c r="IC18" s="34" t="s">
        <v>14</v>
      </c>
      <c r="ID18" s="34" t="s">
        <v>14</v>
      </c>
      <c r="IE18" s="34" t="s">
        <v>14</v>
      </c>
    </row>
    <row r="19" spans="1:239" s="7" customFormat="1" ht="13.5" customHeight="1" thickTop="1">
      <c r="A19" s="44" t="s">
        <v>17</v>
      </c>
      <c r="B19" s="28" t="s">
        <v>11</v>
      </c>
      <c r="C19" s="40" t="s">
        <v>166</v>
      </c>
      <c r="D19" s="40" t="s">
        <v>167</v>
      </c>
      <c r="E19" s="40" t="s">
        <v>168</v>
      </c>
      <c r="F19" s="40" t="s">
        <v>169</v>
      </c>
      <c r="G19" s="40" t="s">
        <v>170</v>
      </c>
      <c r="H19" s="40" t="s">
        <v>171</v>
      </c>
      <c r="I19" s="40" t="s">
        <v>172</v>
      </c>
      <c r="J19" s="40" t="s">
        <v>173</v>
      </c>
      <c r="K19" s="40" t="s">
        <v>174</v>
      </c>
      <c r="L19" s="40" t="s">
        <v>174</v>
      </c>
      <c r="M19" s="40" t="s">
        <v>175</v>
      </c>
      <c r="N19" s="40" t="s">
        <v>176</v>
      </c>
      <c r="O19" s="40" t="s">
        <v>389</v>
      </c>
      <c r="P19" s="40" t="s">
        <v>178</v>
      </c>
      <c r="Q19" s="40" t="s">
        <v>179</v>
      </c>
      <c r="R19" s="40" t="s">
        <v>180</v>
      </c>
      <c r="S19" s="40" t="s">
        <v>181</v>
      </c>
      <c r="T19" s="40" t="s">
        <v>182</v>
      </c>
      <c r="U19" s="40" t="s">
        <v>183</v>
      </c>
      <c r="V19" s="40" t="s">
        <v>184</v>
      </c>
      <c r="W19" s="40" t="s">
        <v>185</v>
      </c>
      <c r="X19" s="40" t="s">
        <v>186</v>
      </c>
      <c r="Y19" s="40" t="s">
        <v>187</v>
      </c>
      <c r="Z19" s="40" t="s">
        <v>188</v>
      </c>
      <c r="AA19" s="40" t="s">
        <v>189</v>
      </c>
      <c r="AB19" s="40" t="s">
        <v>390</v>
      </c>
      <c r="AC19" s="40" t="s">
        <v>191</v>
      </c>
      <c r="AD19" s="40" t="s">
        <v>192</v>
      </c>
      <c r="AE19" s="40" t="s">
        <v>193</v>
      </c>
      <c r="AF19" s="40" t="s">
        <v>194</v>
      </c>
      <c r="AG19" s="40" t="s">
        <v>195</v>
      </c>
      <c r="AH19" s="40" t="s">
        <v>196</v>
      </c>
      <c r="AI19" s="40" t="s">
        <v>197</v>
      </c>
      <c r="AJ19" s="40" t="s">
        <v>198</v>
      </c>
      <c r="AK19" s="40" t="s">
        <v>199</v>
      </c>
      <c r="AL19" s="40" t="s">
        <v>200</v>
      </c>
      <c r="AM19" s="40" t="s">
        <v>201</v>
      </c>
      <c r="AN19" s="40" t="s">
        <v>57</v>
      </c>
      <c r="AO19" s="40" t="s">
        <v>202</v>
      </c>
      <c r="AP19" s="40" t="s">
        <v>203</v>
      </c>
      <c r="AQ19" s="40" t="s">
        <v>204</v>
      </c>
      <c r="AR19" s="40" t="s">
        <v>205</v>
      </c>
      <c r="AS19" s="40" t="s">
        <v>206</v>
      </c>
      <c r="AT19" s="40" t="s">
        <v>207</v>
      </c>
      <c r="AU19" s="40" t="s">
        <v>169</v>
      </c>
      <c r="AV19" s="40" t="s">
        <v>208</v>
      </c>
      <c r="AW19" s="40" t="s">
        <v>209</v>
      </c>
      <c r="AX19" s="40" t="s">
        <v>210</v>
      </c>
      <c r="AY19" s="40" t="s">
        <v>211</v>
      </c>
      <c r="AZ19" s="40" t="s">
        <v>212</v>
      </c>
      <c r="BA19" s="40" t="s">
        <v>213</v>
      </c>
      <c r="BB19" s="40" t="s">
        <v>214</v>
      </c>
      <c r="BC19" s="40" t="s">
        <v>215</v>
      </c>
      <c r="BD19" s="40" t="s">
        <v>216</v>
      </c>
      <c r="BE19" s="40" t="s">
        <v>217</v>
      </c>
      <c r="BF19" s="40" t="s">
        <v>218</v>
      </c>
      <c r="BG19" s="40" t="s">
        <v>219</v>
      </c>
      <c r="BH19" s="40" t="s">
        <v>220</v>
      </c>
      <c r="BI19" s="40" t="s">
        <v>221</v>
      </c>
      <c r="BJ19" s="40" t="s">
        <v>222</v>
      </c>
      <c r="BK19" s="40" t="s">
        <v>223</v>
      </c>
      <c r="BL19" s="40" t="s">
        <v>224</v>
      </c>
      <c r="BM19" s="40" t="s">
        <v>225</v>
      </c>
      <c r="BN19" s="40" t="s">
        <v>226</v>
      </c>
      <c r="BO19" s="40" t="s">
        <v>227</v>
      </c>
      <c r="BP19" s="40" t="s">
        <v>228</v>
      </c>
      <c r="BQ19" s="40" t="s">
        <v>229</v>
      </c>
      <c r="BR19" s="40" t="s">
        <v>230</v>
      </c>
      <c r="BS19" s="40" t="s">
        <v>231</v>
      </c>
      <c r="BT19" s="40" t="s">
        <v>232</v>
      </c>
      <c r="BU19" s="40" t="s">
        <v>233</v>
      </c>
      <c r="BV19" s="40" t="s">
        <v>234</v>
      </c>
      <c r="BW19" s="40" t="s">
        <v>235</v>
      </c>
      <c r="BX19" s="40" t="s">
        <v>236</v>
      </c>
      <c r="BY19" s="40" t="s">
        <v>237</v>
      </c>
      <c r="BZ19" s="40" t="s">
        <v>238</v>
      </c>
      <c r="CA19" s="40" t="s">
        <v>239</v>
      </c>
      <c r="CB19" s="40" t="s">
        <v>240</v>
      </c>
      <c r="CC19" s="40" t="s">
        <v>241</v>
      </c>
      <c r="CD19" s="40" t="s">
        <v>242</v>
      </c>
      <c r="CE19" s="40" t="s">
        <v>223</v>
      </c>
      <c r="CF19" s="40" t="s">
        <v>243</v>
      </c>
      <c r="CG19" s="40" t="s">
        <v>244</v>
      </c>
      <c r="CH19" s="40" t="s">
        <v>245</v>
      </c>
      <c r="CI19" s="40" t="s">
        <v>246</v>
      </c>
      <c r="CJ19" s="40" t="s">
        <v>247</v>
      </c>
      <c r="CK19" s="40" t="s">
        <v>248</v>
      </c>
      <c r="CL19" s="40" t="s">
        <v>249</v>
      </c>
      <c r="CM19" s="40" t="s">
        <v>250</v>
      </c>
      <c r="CN19" s="40" t="s">
        <v>251</v>
      </c>
      <c r="CO19" s="40" t="s">
        <v>252</v>
      </c>
      <c r="CP19" s="40" t="s">
        <v>253</v>
      </c>
      <c r="CQ19" s="40" t="s">
        <v>254</v>
      </c>
      <c r="CR19" s="40" t="s">
        <v>193</v>
      </c>
      <c r="CS19" s="40" t="s">
        <v>255</v>
      </c>
      <c r="CT19" s="40" t="s">
        <v>256</v>
      </c>
      <c r="CU19" s="40" t="s">
        <v>257</v>
      </c>
      <c r="CV19" s="40" t="s">
        <v>258</v>
      </c>
      <c r="CW19" s="40" t="s">
        <v>259</v>
      </c>
      <c r="CX19" s="40" t="s">
        <v>260</v>
      </c>
      <c r="CY19" s="40" t="s">
        <v>261</v>
      </c>
      <c r="CZ19" s="40" t="s">
        <v>262</v>
      </c>
      <c r="DA19" s="40" t="s">
        <v>263</v>
      </c>
      <c r="DB19" s="40" t="s">
        <v>264</v>
      </c>
      <c r="DC19" s="40" t="s">
        <v>265</v>
      </c>
      <c r="DD19" s="40" t="s">
        <v>266</v>
      </c>
      <c r="DE19" s="40" t="s">
        <v>267</v>
      </c>
      <c r="DF19" s="40" t="s">
        <v>268</v>
      </c>
      <c r="DG19" s="40" t="s">
        <v>269</v>
      </c>
      <c r="DH19" s="40" t="s">
        <v>270</v>
      </c>
      <c r="DI19" s="40" t="s">
        <v>271</v>
      </c>
      <c r="DJ19" s="40" t="s">
        <v>272</v>
      </c>
      <c r="DK19" s="40" t="s">
        <v>270</v>
      </c>
      <c r="DL19" s="40" t="s">
        <v>397</v>
      </c>
      <c r="DM19" s="40" t="s">
        <v>398</v>
      </c>
      <c r="DN19" s="40" t="s">
        <v>276</v>
      </c>
      <c r="DO19" s="40" t="s">
        <v>277</v>
      </c>
      <c r="DP19" s="40" t="s">
        <v>278</v>
      </c>
      <c r="DQ19" s="40" t="s">
        <v>279</v>
      </c>
      <c r="DR19" s="40" t="s">
        <v>280</v>
      </c>
      <c r="DS19" s="40" t="s">
        <v>281</v>
      </c>
      <c r="DT19" s="40" t="s">
        <v>282</v>
      </c>
      <c r="DU19" s="40" t="s">
        <v>283</v>
      </c>
      <c r="DV19" s="40" t="s">
        <v>172</v>
      </c>
      <c r="DW19" s="40" t="s">
        <v>284</v>
      </c>
      <c r="DX19" s="40" t="s">
        <v>172</v>
      </c>
      <c r="DY19" s="40" t="s">
        <v>285</v>
      </c>
      <c r="DZ19" s="40" t="s">
        <v>286</v>
      </c>
      <c r="EA19" s="40" t="s">
        <v>287</v>
      </c>
      <c r="EB19" s="40" t="s">
        <v>288</v>
      </c>
      <c r="EC19" s="40" t="s">
        <v>289</v>
      </c>
      <c r="ED19" s="40" t="s">
        <v>290</v>
      </c>
      <c r="EE19" s="40" t="s">
        <v>291</v>
      </c>
      <c r="EF19" s="40" t="s">
        <v>185</v>
      </c>
      <c r="EG19" s="40" t="s">
        <v>292</v>
      </c>
      <c r="EH19" s="40" t="s">
        <v>293</v>
      </c>
      <c r="EI19" s="40" t="s">
        <v>294</v>
      </c>
      <c r="EJ19" s="40" t="s">
        <v>295</v>
      </c>
      <c r="EK19" s="40" t="s">
        <v>296</v>
      </c>
      <c r="EL19" s="40" t="s">
        <v>297</v>
      </c>
      <c r="EM19" s="40" t="s">
        <v>298</v>
      </c>
      <c r="EN19" s="40" t="s">
        <v>299</v>
      </c>
      <c r="EO19" s="40" t="s">
        <v>300</v>
      </c>
      <c r="EP19" s="40" t="s">
        <v>301</v>
      </c>
      <c r="EQ19" s="40" t="s">
        <v>302</v>
      </c>
      <c r="ER19" s="40" t="s">
        <v>303</v>
      </c>
      <c r="ES19" s="40" t="s">
        <v>304</v>
      </c>
      <c r="ET19" s="40" t="s">
        <v>305</v>
      </c>
      <c r="EU19" s="40" t="s">
        <v>200</v>
      </c>
      <c r="EV19" s="40" t="s">
        <v>306</v>
      </c>
      <c r="EW19" s="40" t="s">
        <v>307</v>
      </c>
      <c r="EX19" s="40" t="s">
        <v>308</v>
      </c>
      <c r="EY19" s="40" t="s">
        <v>309</v>
      </c>
      <c r="EZ19" s="40" t="s">
        <v>310</v>
      </c>
      <c r="FA19" s="40" t="s">
        <v>311</v>
      </c>
      <c r="FB19" s="40" t="s">
        <v>312</v>
      </c>
      <c r="FC19" s="40" t="s">
        <v>313</v>
      </c>
      <c r="FD19" s="40" t="s">
        <v>314</v>
      </c>
      <c r="FE19" s="40" t="s">
        <v>315</v>
      </c>
      <c r="FF19" s="40" t="s">
        <v>316</v>
      </c>
      <c r="FG19" s="40" t="s">
        <v>317</v>
      </c>
      <c r="FH19" s="40" t="s">
        <v>318</v>
      </c>
      <c r="FI19" s="40" t="s">
        <v>319</v>
      </c>
      <c r="FJ19" s="40" t="s">
        <v>320</v>
      </c>
      <c r="FK19" s="40" t="s">
        <v>321</v>
      </c>
      <c r="FL19" s="40" t="s">
        <v>322</v>
      </c>
      <c r="FM19" s="40" t="s">
        <v>323</v>
      </c>
      <c r="FN19" s="40" t="s">
        <v>324</v>
      </c>
      <c r="FO19" s="40" t="s">
        <v>325</v>
      </c>
      <c r="FP19" s="40" t="s">
        <v>326</v>
      </c>
      <c r="FQ19" s="40" t="s">
        <v>327</v>
      </c>
      <c r="FR19" s="40" t="s">
        <v>216</v>
      </c>
      <c r="FS19" s="40" t="s">
        <v>328</v>
      </c>
      <c r="FT19" s="40" t="s">
        <v>329</v>
      </c>
      <c r="FU19" s="40" t="s">
        <v>330</v>
      </c>
      <c r="FV19" s="40" t="s">
        <v>331</v>
      </c>
      <c r="FW19" s="40" t="s">
        <v>332</v>
      </c>
      <c r="FX19" s="40" t="s">
        <v>333</v>
      </c>
      <c r="FY19" s="40" t="s">
        <v>334</v>
      </c>
      <c r="FZ19" s="40" t="s">
        <v>335</v>
      </c>
      <c r="GA19" s="40" t="s">
        <v>336</v>
      </c>
      <c r="GB19" s="40" t="s">
        <v>337</v>
      </c>
      <c r="GC19" s="40" t="s">
        <v>338</v>
      </c>
      <c r="GD19" s="40" t="s">
        <v>56</v>
      </c>
      <c r="GE19" s="40" t="s">
        <v>339</v>
      </c>
      <c r="GF19" s="40" t="s">
        <v>340</v>
      </c>
      <c r="GG19" s="40" t="s">
        <v>341</v>
      </c>
      <c r="GH19" s="40" t="s">
        <v>342</v>
      </c>
      <c r="GI19" s="40" t="s">
        <v>343</v>
      </c>
      <c r="GJ19" s="40" t="s">
        <v>344</v>
      </c>
      <c r="GK19" s="40" t="s">
        <v>239</v>
      </c>
      <c r="GL19" s="40" t="s">
        <v>345</v>
      </c>
      <c r="GM19" s="40" t="s">
        <v>346</v>
      </c>
      <c r="GN19" s="40" t="s">
        <v>347</v>
      </c>
      <c r="GO19" s="40" t="s">
        <v>171</v>
      </c>
      <c r="GP19" s="40" t="s">
        <v>348</v>
      </c>
      <c r="GQ19" s="40" t="s">
        <v>349</v>
      </c>
      <c r="GR19" s="40" t="s">
        <v>350</v>
      </c>
      <c r="GS19" s="40" t="s">
        <v>326</v>
      </c>
      <c r="GT19" s="40" t="s">
        <v>351</v>
      </c>
      <c r="GU19" s="40" t="s">
        <v>352</v>
      </c>
      <c r="GV19" s="40" t="s">
        <v>353</v>
      </c>
      <c r="GW19" s="40" t="s">
        <v>354</v>
      </c>
      <c r="GX19" s="40" t="s">
        <v>355</v>
      </c>
      <c r="GY19" s="40" t="s">
        <v>356</v>
      </c>
      <c r="GZ19" s="40" t="s">
        <v>357</v>
      </c>
      <c r="HA19" s="40" t="s">
        <v>358</v>
      </c>
      <c r="HB19" s="40" t="s">
        <v>359</v>
      </c>
      <c r="HC19" s="40" t="s">
        <v>360</v>
      </c>
      <c r="HD19" s="40" t="s">
        <v>361</v>
      </c>
      <c r="HE19" s="40" t="s">
        <v>362</v>
      </c>
      <c r="HF19" s="40" t="s">
        <v>363</v>
      </c>
      <c r="HG19" s="40" t="s">
        <v>364</v>
      </c>
      <c r="HH19" s="40" t="s">
        <v>365</v>
      </c>
      <c r="HI19" s="40" t="s">
        <v>366</v>
      </c>
      <c r="HJ19" s="40" t="s">
        <v>367</v>
      </c>
      <c r="HK19" s="40" t="s">
        <v>368</v>
      </c>
      <c r="HL19" s="40" t="s">
        <v>369</v>
      </c>
      <c r="HM19" s="40" t="s">
        <v>370</v>
      </c>
      <c r="HN19" s="40" t="s">
        <v>371</v>
      </c>
      <c r="HO19" s="40" t="s">
        <v>372</v>
      </c>
      <c r="HP19" s="40" t="s">
        <v>373</v>
      </c>
      <c r="HQ19" s="40" t="s">
        <v>374</v>
      </c>
      <c r="HR19" s="40" t="s">
        <v>375</v>
      </c>
      <c r="HS19" s="40" t="s">
        <v>376</v>
      </c>
      <c r="HT19" s="40" t="s">
        <v>377</v>
      </c>
      <c r="HU19" s="40" t="s">
        <v>378</v>
      </c>
      <c r="HV19" s="40" t="s">
        <v>379</v>
      </c>
      <c r="HW19" s="40" t="s">
        <v>380</v>
      </c>
      <c r="HX19" s="40" t="s">
        <v>381</v>
      </c>
      <c r="HY19" s="40" t="s">
        <v>382</v>
      </c>
      <c r="HZ19" s="40" t="s">
        <v>383</v>
      </c>
      <c r="IA19" s="40" t="s">
        <v>384</v>
      </c>
      <c r="IB19" s="40" t="s">
        <v>385</v>
      </c>
      <c r="IC19" s="40" t="s">
        <v>386</v>
      </c>
      <c r="ID19" s="40" t="s">
        <v>387</v>
      </c>
      <c r="IE19" s="40" t="s">
        <v>388</v>
      </c>
    </row>
    <row r="20" spans="1:239" s="7" customFormat="1" ht="13.5" customHeight="1">
      <c r="A20" s="42"/>
      <c r="B20" s="29" t="s">
        <v>4</v>
      </c>
      <c r="C20" s="20">
        <f>C19*0.1</f>
        <v>70.17</v>
      </c>
      <c r="D20" s="20">
        <f>D19*0.1</f>
        <v>57.89</v>
      </c>
      <c r="E20" s="20">
        <f>E19*0.1</f>
        <v>55.81</v>
      </c>
      <c r="F20" s="20">
        <f>F19*0.1</f>
        <v>14.17</v>
      </c>
      <c r="G20" s="20">
        <f>G19*0.1</f>
        <v>20.200000000000003</v>
      </c>
      <c r="H20" s="20">
        <f>H19*0.08</f>
        <v>9.672</v>
      </c>
      <c r="I20" s="20">
        <f>I19*0.09</f>
        <v>12.501</v>
      </c>
      <c r="J20" s="20">
        <f>J19*0.08</f>
        <v>6.472</v>
      </c>
      <c r="K20" s="20">
        <f>K19*0.08</f>
        <v>6.5360000000000005</v>
      </c>
      <c r="L20" s="20">
        <f>L19*0.08</f>
        <v>6.5360000000000005</v>
      </c>
      <c r="M20" s="20">
        <f>M19*0.08</f>
        <v>6.4639999999999995</v>
      </c>
      <c r="N20" s="20">
        <f>N19*0.08</f>
        <v>6.336</v>
      </c>
      <c r="O20" s="20">
        <f>O19*0.09</f>
        <v>45.675</v>
      </c>
      <c r="P20" s="20">
        <f>P19*0.08</f>
        <v>6.456</v>
      </c>
      <c r="Q20" s="20">
        <f>Q19*0.09</f>
        <v>6.948</v>
      </c>
      <c r="R20" s="20">
        <f>R19*0.09</f>
        <v>23.625</v>
      </c>
      <c r="S20" s="20">
        <f>S19*0.09</f>
        <v>35.793</v>
      </c>
      <c r="T20" s="20">
        <f>T19*0.09</f>
        <v>46.602</v>
      </c>
      <c r="U20" s="20">
        <f>U19*0.09</f>
        <v>36.36</v>
      </c>
      <c r="V20" s="20">
        <f>V19*0.08</f>
        <v>27.92</v>
      </c>
      <c r="W20" s="20">
        <f>W19*0.09</f>
        <v>16.389</v>
      </c>
      <c r="X20" s="20">
        <f>X19*0.09</f>
        <v>38.007</v>
      </c>
      <c r="Y20" s="20">
        <f>Y19*0.08</f>
        <v>41.623999999999995</v>
      </c>
      <c r="Z20" s="20">
        <f>Z19*0.08</f>
        <v>6.4479999999999995</v>
      </c>
      <c r="AA20" s="20">
        <f>AA19*0.09</f>
        <v>38.574</v>
      </c>
      <c r="AB20" s="20">
        <f>AB19*0.13</f>
        <v>43.407</v>
      </c>
      <c r="AC20" s="20">
        <f>AC19*0.1</f>
        <v>12.47</v>
      </c>
      <c r="AD20" s="20">
        <f>AD19*0.09</f>
        <v>27.639</v>
      </c>
      <c r="AE20" s="20">
        <f>AE19*0.09</f>
        <v>13.742999999999999</v>
      </c>
      <c r="AF20" s="20">
        <f>AF19*0.09</f>
        <v>13.383</v>
      </c>
      <c r="AG20" s="20">
        <f aca="true" t="shared" si="63" ref="AG20:AM20">AG19*0.09</f>
        <v>13.607999999999999</v>
      </c>
      <c r="AH20" s="20">
        <f t="shared" si="63"/>
        <v>13.887</v>
      </c>
      <c r="AI20" s="20">
        <f>AI19*0.1</f>
        <v>15.16</v>
      </c>
      <c r="AJ20" s="20">
        <f t="shared" si="63"/>
        <v>13.733999999999998</v>
      </c>
      <c r="AK20" s="20">
        <f t="shared" si="63"/>
        <v>13.626</v>
      </c>
      <c r="AL20" s="20">
        <f t="shared" si="63"/>
        <v>13.671</v>
      </c>
      <c r="AM20" s="20">
        <f t="shared" si="63"/>
        <v>21.501</v>
      </c>
      <c r="AN20" s="20">
        <f>AN19*0.09</f>
        <v>12.24</v>
      </c>
      <c r="AO20" s="20">
        <f>AO19*0.091</f>
        <v>17.9452</v>
      </c>
      <c r="AP20" s="20">
        <f>AP19*0.09</f>
        <v>13.077</v>
      </c>
      <c r="AQ20" s="20">
        <f>AQ19*0.098</f>
        <v>15.817200000000001</v>
      </c>
      <c r="AR20" s="20">
        <f>AR19*0.1</f>
        <v>13.680000000000001</v>
      </c>
      <c r="AS20" s="20">
        <f>AS19*0.09</f>
        <v>12.555</v>
      </c>
      <c r="AT20" s="20">
        <f>AT19*0.09</f>
        <v>11.916</v>
      </c>
      <c r="AU20" s="20">
        <f>AU19*0.09</f>
        <v>12.752999999999998</v>
      </c>
      <c r="AV20" s="20">
        <f>AV19*0.09</f>
        <v>12.572999999999999</v>
      </c>
      <c r="AW20" s="20">
        <f>AW19*0.09</f>
        <v>9.576</v>
      </c>
      <c r="AX20" s="20">
        <f>AX19*0.09</f>
        <v>12.518999999999998</v>
      </c>
      <c r="AY20" s="20">
        <f>AY19*0.09</f>
        <v>12.383999999999999</v>
      </c>
      <c r="AZ20" s="20">
        <f>AZ19*0.09</f>
        <v>11.565</v>
      </c>
      <c r="BA20" s="20">
        <f>BA19*0.09</f>
        <v>12.537</v>
      </c>
      <c r="BB20" s="20">
        <f>BB19*0.09</f>
        <v>14.867999999999999</v>
      </c>
      <c r="BC20" s="20">
        <f>BC19*0.09</f>
        <v>13.184999999999999</v>
      </c>
      <c r="BD20" s="20">
        <f>BD19*0.09</f>
        <v>12.906</v>
      </c>
      <c r="BE20" s="20">
        <f>BE19*0.095</f>
        <v>11.894</v>
      </c>
      <c r="BF20" s="20">
        <f>BF19*0.09</f>
        <v>7.4879999999999995</v>
      </c>
      <c r="BG20" s="20">
        <f>BG19*0.09</f>
        <v>11.168999999999999</v>
      </c>
      <c r="BH20" s="20">
        <f>BH19*0.09</f>
        <v>11.736</v>
      </c>
      <c r="BI20" s="20">
        <f>BI19*0.09</f>
        <v>12.825</v>
      </c>
      <c r="BJ20" s="20">
        <f>BJ19*0.09</f>
        <v>14.687999999999999</v>
      </c>
      <c r="BK20" s="20">
        <f>BK19*0.085</f>
        <v>13.923000000000002</v>
      </c>
      <c r="BL20" s="20">
        <f>BL19*0.09</f>
        <v>12.276</v>
      </c>
      <c r="BM20" s="20">
        <f>BM19*0.09</f>
        <v>12.563999999999998</v>
      </c>
      <c r="BN20" s="20">
        <f>BN19*0.09</f>
        <v>18.819</v>
      </c>
      <c r="BO20" s="20">
        <f>BO19*0.07</f>
        <v>9.821000000000002</v>
      </c>
      <c r="BP20" s="20">
        <f>BP19*0.08</f>
        <v>44.016000000000005</v>
      </c>
      <c r="BQ20" s="20">
        <f>BQ19*0.09</f>
        <v>7.443</v>
      </c>
      <c r="BR20" s="20">
        <f>BR19*0.09</f>
        <v>6.678</v>
      </c>
      <c r="BS20" s="20">
        <f>BS19*0.08</f>
        <v>8.847999999999999</v>
      </c>
      <c r="BT20" s="20">
        <f>BT19*0.08</f>
        <v>6.256</v>
      </c>
      <c r="BU20" s="20">
        <f>BU19*0.08</f>
        <v>6.327999999999999</v>
      </c>
      <c r="BV20" s="20">
        <f>BV19*0.08</f>
        <v>6.4239999999999995</v>
      </c>
      <c r="BW20" s="20">
        <f>BW19*0.1</f>
        <v>57.98</v>
      </c>
      <c r="BX20" s="20">
        <f aca="true" t="shared" si="64" ref="BU20:CA20">BX19*0.09</f>
        <v>53.109</v>
      </c>
      <c r="BY20" s="20">
        <f t="shared" si="64"/>
        <v>29.412</v>
      </c>
      <c r="BZ20" s="20">
        <f t="shared" si="64"/>
        <v>31.049999999999997</v>
      </c>
      <c r="CA20" s="20">
        <f t="shared" si="64"/>
        <v>14.625</v>
      </c>
      <c r="CB20" s="20">
        <f>CB19*0.08</f>
        <v>6.392</v>
      </c>
      <c r="CC20" s="20">
        <f>CC19*0.08</f>
        <v>6.504</v>
      </c>
      <c r="CD20" s="20">
        <f>CD19*0.08</f>
        <v>6.6000000000000005</v>
      </c>
      <c r="CE20" s="20">
        <f>CE19*0.08</f>
        <v>13.104000000000001</v>
      </c>
      <c r="CF20" s="20">
        <f>CF19*0.09</f>
        <v>14.697000000000001</v>
      </c>
      <c r="CG20" s="20">
        <f>CG19*0.09</f>
        <v>8.568</v>
      </c>
      <c r="CH20" s="20">
        <f>CH19*0.08</f>
        <v>12.864</v>
      </c>
      <c r="CI20" s="20">
        <f>CI19*0.08</f>
        <v>8.767999999999999</v>
      </c>
      <c r="CJ20" s="20">
        <f>CJ19*0.09</f>
        <v>46.989</v>
      </c>
      <c r="CK20" s="20">
        <f>CK19*0.09</f>
        <v>16.605</v>
      </c>
      <c r="CL20" s="20">
        <f>CL19*0.09</f>
        <v>9.459</v>
      </c>
      <c r="CM20" s="20">
        <f>CM19*0.08</f>
        <v>7.4879999999999995</v>
      </c>
      <c r="CN20" s="20">
        <f>CN19*0.09</f>
        <v>13.275</v>
      </c>
      <c r="CO20" s="20">
        <f>CO19*0.09</f>
        <v>18.342</v>
      </c>
      <c r="CP20" s="20">
        <f>CP19*0.08</f>
        <v>17.2</v>
      </c>
      <c r="CQ20" s="20">
        <f>CQ19*0.05</f>
        <v>11.755</v>
      </c>
      <c r="CR20" s="20">
        <f>CR19*0.09</f>
        <v>13.742999999999999</v>
      </c>
      <c r="CS20" s="20">
        <f>CS19*0.09</f>
        <v>13.95</v>
      </c>
      <c r="CT20" s="20">
        <f>CT19*0.09</f>
        <v>6.3</v>
      </c>
      <c r="CU20" s="20">
        <f>CU19*0.08</f>
        <v>5.4639999999999995</v>
      </c>
      <c r="CV20" s="20">
        <f>CV19*0.09</f>
        <v>10.152</v>
      </c>
      <c r="CW20" s="20">
        <f>CW19*0.09</f>
        <v>6.858</v>
      </c>
      <c r="CX20" s="20">
        <f>CX19*0.09</f>
        <v>29.897999999999996</v>
      </c>
      <c r="CY20" s="20">
        <f>CY19*0.085</f>
        <v>34.459</v>
      </c>
      <c r="CZ20" s="20">
        <f>CZ19*0.09</f>
        <v>41.859</v>
      </c>
      <c r="DA20" s="20">
        <f>DA19*0.09</f>
        <v>42.129</v>
      </c>
      <c r="DB20" s="20">
        <f>DB19*0.09</f>
        <v>10.017</v>
      </c>
      <c r="DC20" s="20">
        <f>DC19*0.08</f>
        <v>36.024</v>
      </c>
      <c r="DD20" s="20">
        <f>DD19*0.09</f>
        <v>52.434</v>
      </c>
      <c r="DE20" s="20">
        <f>DE19*0.09</f>
        <v>52.353</v>
      </c>
      <c r="DF20" s="20">
        <f>DF19*0.09</f>
        <v>53.361</v>
      </c>
      <c r="DG20" s="20">
        <f>DG19*0.08</f>
        <v>31.808000000000003</v>
      </c>
      <c r="DH20" s="20">
        <f>DH19*0.08</f>
        <v>32.032</v>
      </c>
      <c r="DI20" s="20">
        <f aca="true" t="shared" si="65" ref="DI20:DO20">DI19*0.09</f>
        <v>63.34199999999999</v>
      </c>
      <c r="DJ20" s="20">
        <f t="shared" si="65"/>
        <v>49.959</v>
      </c>
      <c r="DK20" s="20">
        <f>DK19*0.08</f>
        <v>32.032</v>
      </c>
      <c r="DL20" s="20">
        <f>DL19*0.06</f>
        <v>24.228</v>
      </c>
      <c r="DM20" s="20">
        <f>DM19*0.05</f>
        <v>17.755000000000003</v>
      </c>
      <c r="DN20" s="20">
        <f t="shared" si="65"/>
        <v>10.863</v>
      </c>
      <c r="DO20" s="20">
        <f t="shared" si="65"/>
        <v>51.38099999999999</v>
      </c>
      <c r="DP20" s="20">
        <f>DP19*0.08</f>
        <v>45.504</v>
      </c>
      <c r="DQ20" s="20">
        <f>DQ19*0.09</f>
        <v>46.368</v>
      </c>
      <c r="DR20" s="20">
        <f>DR19*0.09</f>
        <v>12.347999999999999</v>
      </c>
      <c r="DS20" s="20">
        <f>DS19*0.09</f>
        <v>13.491</v>
      </c>
      <c r="DT20" s="20">
        <f>DT19*0.1</f>
        <v>13.940000000000001</v>
      </c>
      <c r="DU20" s="20">
        <f>DU19*0.09</f>
        <v>10.035</v>
      </c>
      <c r="DV20" s="20">
        <f>DV19*0.09</f>
        <v>12.501</v>
      </c>
      <c r="DW20" s="20">
        <f>DW19*0.09</f>
        <v>14.813999999999998</v>
      </c>
      <c r="DX20" s="20">
        <f>DX19*0.09</f>
        <v>12.501</v>
      </c>
      <c r="DY20" s="20">
        <f>DY19*0.07</f>
        <v>8.225000000000001</v>
      </c>
      <c r="DZ20" s="20">
        <f>DZ19*0.07</f>
        <v>24.535000000000004</v>
      </c>
      <c r="EA20" s="20">
        <f>EA19*0.09</f>
        <v>11.745</v>
      </c>
      <c r="EB20" s="20">
        <f>EB19*0.09</f>
        <v>12.717</v>
      </c>
      <c r="EC20" s="20">
        <f>EC19*0.09</f>
        <v>12.177000000000001</v>
      </c>
      <c r="ED20" s="20">
        <f>ED19*0.09</f>
        <v>13.157999999999998</v>
      </c>
      <c r="EE20" s="20">
        <f>EE19*0.09</f>
        <v>10.773</v>
      </c>
      <c r="EF20" s="20">
        <f>EF19*0.1</f>
        <v>18.21</v>
      </c>
      <c r="EG20" s="20">
        <f>EG19*0.09</f>
        <v>7.38</v>
      </c>
      <c r="EH20" s="20">
        <f>EH19*0.09</f>
        <v>66.168</v>
      </c>
      <c r="EI20" s="20">
        <f>EI19*0.09</f>
        <v>31.869</v>
      </c>
      <c r="EJ20" s="20">
        <f>EJ19*0.09</f>
        <v>34.379999999999995</v>
      </c>
      <c r="EK20" s="20">
        <f>EK19*0.09</f>
        <v>39.33</v>
      </c>
      <c r="EL20" s="20">
        <f>EL19*0.09</f>
        <v>40.302</v>
      </c>
      <c r="EM20" s="20">
        <f>EM19*0.09</f>
        <v>40.535999999999994</v>
      </c>
      <c r="EN20" s="20">
        <f>EN19*0.09</f>
        <v>41.58</v>
      </c>
      <c r="EO20" s="20">
        <f>EO19*0.1</f>
        <v>45.61000000000001</v>
      </c>
      <c r="EP20" s="20">
        <f>EP19*0.1</f>
        <v>15.15</v>
      </c>
      <c r="EQ20" s="20">
        <f>EQ19*0.09</f>
        <v>13.536</v>
      </c>
      <c r="ER20" s="20">
        <f>ER19*0.09</f>
        <v>13.688999999999998</v>
      </c>
      <c r="ES20" s="20">
        <f>ES19*0.09</f>
        <v>14.004</v>
      </c>
      <c r="ET20" s="20">
        <f>ET19*0.1</f>
        <v>17.580000000000002</v>
      </c>
      <c r="EU20" s="20">
        <f>EU19*0.09</f>
        <v>13.671</v>
      </c>
      <c r="EV20" s="20">
        <f>EV19*0.1</f>
        <v>20.44</v>
      </c>
      <c r="EW20" s="20">
        <f aca="true" t="shared" si="66" ref="EW20:FC20">EW19*0.09</f>
        <v>11.727</v>
      </c>
      <c r="EX20" s="20">
        <f t="shared" si="66"/>
        <v>57.753</v>
      </c>
      <c r="EY20" s="20">
        <f t="shared" si="66"/>
        <v>52.398</v>
      </c>
      <c r="EZ20" s="20">
        <f t="shared" si="66"/>
        <v>21.509999999999998</v>
      </c>
      <c r="FA20" s="20">
        <f t="shared" si="66"/>
        <v>21.447</v>
      </c>
      <c r="FB20" s="20">
        <f t="shared" si="66"/>
        <v>12.032999999999998</v>
      </c>
      <c r="FC20" s="20">
        <f t="shared" si="66"/>
        <v>51.039</v>
      </c>
      <c r="FD20" s="20">
        <f>FD19*0.09</f>
        <v>39.69</v>
      </c>
      <c r="FE20" s="20">
        <f>FE19*0.1</f>
        <v>73.42999999999999</v>
      </c>
      <c r="FF20" s="20">
        <f>FF19*0.09</f>
        <v>56.349</v>
      </c>
      <c r="FG20" s="20">
        <f>FG19*0.09</f>
        <v>11.762999999999998</v>
      </c>
      <c r="FH20" s="20">
        <f>FH19*0.09</f>
        <v>13.967999999999998</v>
      </c>
      <c r="FI20" s="20">
        <f>FI19*0.1</f>
        <v>20.53</v>
      </c>
      <c r="FJ20" s="20">
        <f>FJ19*0.09</f>
        <v>42.687</v>
      </c>
      <c r="FK20" s="20">
        <f>FK19*0.098</f>
        <v>45.452400000000004</v>
      </c>
      <c r="FL20" s="20">
        <f>FL19*0.09</f>
        <v>36.099000000000004</v>
      </c>
      <c r="FM20" s="20">
        <f>FM19*0.09</f>
        <v>36.108</v>
      </c>
      <c r="FN20" s="20">
        <f>FN19*0.1</f>
        <v>46.17</v>
      </c>
      <c r="FO20" s="20">
        <f>FO19*0.09</f>
        <v>10.584</v>
      </c>
      <c r="FP20" s="20">
        <f>FP19*0.09</f>
        <v>12.096</v>
      </c>
      <c r="FQ20" s="20">
        <f>FQ19*0.09</f>
        <v>13.311</v>
      </c>
      <c r="FR20" s="20">
        <f>FR19*0.08</f>
        <v>11.472000000000001</v>
      </c>
      <c r="FS20" s="20">
        <f>FS19*0.1</f>
        <v>5.99</v>
      </c>
      <c r="FT20" s="20">
        <f>FT19*0.09</f>
        <v>5.463</v>
      </c>
      <c r="FU20" s="20">
        <f>FU19*0.095</f>
        <v>61.94</v>
      </c>
      <c r="FV20" s="20">
        <f>FV19*0.09</f>
        <v>48.995999999999995</v>
      </c>
      <c r="FW20" s="20">
        <f>FW19*0.09</f>
        <v>66.348</v>
      </c>
      <c r="FX20" s="20">
        <f>FX19*0.09</f>
        <v>65.73599999999999</v>
      </c>
      <c r="FY20" s="20">
        <f>FY19*0.09</f>
        <v>63.74699999999999</v>
      </c>
      <c r="FZ20" s="20">
        <f>FZ19*0.09</f>
        <v>60.66</v>
      </c>
      <c r="GA20" s="20">
        <f>GA19*0.09</f>
        <v>60.596999999999994</v>
      </c>
      <c r="GB20" s="20">
        <f>GB19*0.09</f>
        <v>47.475</v>
      </c>
      <c r="GC20" s="20">
        <f>GC19*0.1</f>
        <v>28.62</v>
      </c>
      <c r="GD20" s="20">
        <f>GD19*0.1</f>
        <v>39.97</v>
      </c>
      <c r="GE20" s="20">
        <f>GE19*0.09</f>
        <v>35.919000000000004</v>
      </c>
      <c r="GF20" s="20">
        <f>GF19*0.09</f>
        <v>36.99</v>
      </c>
      <c r="GG20" s="20">
        <f>GG19*0.09</f>
        <v>36.333</v>
      </c>
      <c r="GH20" s="20">
        <f>GH19*0.1</f>
        <v>15.92</v>
      </c>
      <c r="GI20" s="20">
        <f>GI19*0.1</f>
        <v>15.25</v>
      </c>
      <c r="GJ20" s="20">
        <f>GJ19*0.09</f>
        <v>14.517000000000001</v>
      </c>
      <c r="GK20" s="20">
        <f>GK19*0.1</f>
        <v>16.25</v>
      </c>
      <c r="GL20" s="20">
        <f>GL19*0.09</f>
        <v>63.405</v>
      </c>
      <c r="GM20" s="20">
        <f>GM19*0.1</f>
        <v>69.17</v>
      </c>
      <c r="GN20" s="20">
        <f>GN19*0.09</f>
        <v>67.77</v>
      </c>
      <c r="GO20" s="20">
        <f>GO19*0.09</f>
        <v>10.881</v>
      </c>
      <c r="GP20" s="20">
        <f>GP19*0.09</f>
        <v>21.717</v>
      </c>
      <c r="GQ20" s="20">
        <f>GQ19*0.09</f>
        <v>9.306000000000001</v>
      </c>
      <c r="GR20" s="20">
        <f>GR19*0.095</f>
        <v>11.6375</v>
      </c>
      <c r="GS20" s="20">
        <f>GS19*0.09</f>
        <v>12.096</v>
      </c>
      <c r="GT20" s="20">
        <f>GT19*0.09</f>
        <v>50.958000000000006</v>
      </c>
      <c r="GU20" s="20">
        <f>GU19*0.1</f>
        <v>27.580000000000002</v>
      </c>
      <c r="GV20" s="20">
        <f aca="true" t="shared" si="67" ref="GV20:HB20">GV19*0.09</f>
        <v>42.227999999999994</v>
      </c>
      <c r="GW20" s="20">
        <f t="shared" si="67"/>
        <v>22.607999999999997</v>
      </c>
      <c r="GX20" s="20">
        <f>GX19*0.1</f>
        <v>55.09</v>
      </c>
      <c r="GY20" s="20">
        <f t="shared" si="67"/>
        <v>42.839999999999996</v>
      </c>
      <c r="GZ20" s="20">
        <f t="shared" si="67"/>
        <v>64.683</v>
      </c>
      <c r="HA20" s="20">
        <f t="shared" si="67"/>
        <v>43.452</v>
      </c>
      <c r="HB20" s="20">
        <f t="shared" si="67"/>
        <v>47.214</v>
      </c>
      <c r="HC20" s="20">
        <f>HC19*0.09</f>
        <v>47.601</v>
      </c>
      <c r="HD20" s="20">
        <f>HD19*0.1</f>
        <v>57.11000000000001</v>
      </c>
      <c r="HE20" s="20">
        <f>HE19*0.08</f>
        <v>44.968</v>
      </c>
      <c r="HF20" s="20">
        <f>HF19*0.09</f>
        <v>50.733000000000004</v>
      </c>
      <c r="HG20" s="20">
        <f>HG19*0.1</f>
        <v>20.37</v>
      </c>
      <c r="HH20" s="20">
        <f>HH19*0.1</f>
        <v>33.160000000000004</v>
      </c>
      <c r="HI20" s="20">
        <f>HI19*0.09</f>
        <v>45.684</v>
      </c>
      <c r="HJ20" s="20">
        <f>HJ19*0.09</f>
        <v>19.548</v>
      </c>
      <c r="HK20" s="20">
        <f>HK19*0.09</f>
        <v>48.573</v>
      </c>
      <c r="HL20" s="20">
        <f>HL19*0.1</f>
        <v>77.07000000000001</v>
      </c>
      <c r="HM20" s="20">
        <f>HM19*0.09</f>
        <v>41.184</v>
      </c>
      <c r="HN20" s="20">
        <f>HN19*0.09</f>
        <v>41.463</v>
      </c>
      <c r="HO20" s="20">
        <f>HO19*0.09</f>
        <v>41.202</v>
      </c>
      <c r="HP20" s="20">
        <f>HP19*0.09</f>
        <v>15.633</v>
      </c>
      <c r="HQ20" s="20">
        <f>HQ19*0.09</f>
        <v>21.087</v>
      </c>
      <c r="HR20" s="20">
        <f>HR19*0.09</f>
        <v>8.549999999999999</v>
      </c>
      <c r="HS20" s="20">
        <f>HS19*0.09</f>
        <v>24.867</v>
      </c>
      <c r="HT20" s="20">
        <f>HT19*0.095</f>
        <v>72.01</v>
      </c>
      <c r="HU20" s="20">
        <f>HU19*0.09</f>
        <v>50.139</v>
      </c>
      <c r="HV20" s="20">
        <f>HV19*0.09</f>
        <v>50.769</v>
      </c>
      <c r="HW20" s="20">
        <f>HW19*0.097</f>
        <v>49.8483</v>
      </c>
      <c r="HX20" s="20">
        <f>HX19*0.09</f>
        <v>48.806999999999995</v>
      </c>
      <c r="HY20" s="20">
        <f>HY19*0.09</f>
        <v>11.033999999999999</v>
      </c>
      <c r="HZ20" s="20">
        <f>HZ19*0.09</f>
        <v>64.548</v>
      </c>
      <c r="IA20" s="20">
        <f>IA19*0.09</f>
        <v>50.085</v>
      </c>
      <c r="IB20" s="20">
        <f>IB19*0.1</f>
        <v>11.82</v>
      </c>
      <c r="IC20" s="20">
        <f>IC19*0.1</f>
        <v>40.22</v>
      </c>
      <c r="ID20" s="20">
        <f>ID19*0.09</f>
        <v>47.088</v>
      </c>
      <c r="IE20" s="20">
        <f>IE19*0.09</f>
        <v>75.90599999999999</v>
      </c>
    </row>
    <row r="21" spans="1:239" s="7" customFormat="1" ht="13.5" customHeight="1">
      <c r="A21" s="42"/>
      <c r="B21" s="26" t="s">
        <v>13</v>
      </c>
      <c r="C21" s="4">
        <f>445.14*C20</f>
        <v>31235.4738</v>
      </c>
      <c r="D21" s="4">
        <f>445.14*D20</f>
        <v>25769.154599999998</v>
      </c>
      <c r="E21" s="4">
        <f aca="true" t="shared" si="68" ref="E21:T21">445.14*E20</f>
        <v>24843.2634</v>
      </c>
      <c r="F21" s="4">
        <f t="shared" si="68"/>
        <v>6307.6338</v>
      </c>
      <c r="G21" s="4">
        <f t="shared" si="68"/>
        <v>8991.828000000001</v>
      </c>
      <c r="H21" s="4">
        <f t="shared" si="68"/>
        <v>4305.39408</v>
      </c>
      <c r="I21" s="4">
        <f t="shared" si="68"/>
        <v>5564.69514</v>
      </c>
      <c r="J21" s="4">
        <f t="shared" si="68"/>
        <v>2880.94608</v>
      </c>
      <c r="K21" s="4">
        <f t="shared" si="68"/>
        <v>2909.4350400000003</v>
      </c>
      <c r="L21" s="4">
        <f t="shared" si="68"/>
        <v>2909.4350400000003</v>
      </c>
      <c r="M21" s="4">
        <f t="shared" si="68"/>
        <v>2877.38496</v>
      </c>
      <c r="N21" s="4">
        <f t="shared" si="68"/>
        <v>2820.40704</v>
      </c>
      <c r="O21" s="4">
        <f t="shared" si="68"/>
        <v>20331.7695</v>
      </c>
      <c r="P21" s="4">
        <f t="shared" si="68"/>
        <v>2873.82384</v>
      </c>
      <c r="Q21" s="4">
        <f t="shared" si="68"/>
        <v>3092.83272</v>
      </c>
      <c r="R21" s="4">
        <f t="shared" si="68"/>
        <v>10516.432499999999</v>
      </c>
      <c r="S21" s="4">
        <f t="shared" si="68"/>
        <v>15932.896019999998</v>
      </c>
      <c r="T21" s="4">
        <f t="shared" si="68"/>
        <v>20744.414279999997</v>
      </c>
      <c r="U21" s="4">
        <f aca="true" t="shared" si="69" ref="U21:AZ21">445.14*U20</f>
        <v>16185.2904</v>
      </c>
      <c r="V21" s="4">
        <f t="shared" si="69"/>
        <v>12428.3088</v>
      </c>
      <c r="W21" s="4">
        <f t="shared" si="69"/>
        <v>7295.39946</v>
      </c>
      <c r="X21" s="4">
        <f t="shared" si="69"/>
        <v>16918.43598</v>
      </c>
      <c r="Y21" s="4">
        <f t="shared" si="69"/>
        <v>18528.507359999996</v>
      </c>
      <c r="Z21" s="4">
        <f t="shared" si="69"/>
        <v>2870.2627199999997</v>
      </c>
      <c r="AA21" s="4">
        <f t="shared" si="69"/>
        <v>17170.83036</v>
      </c>
      <c r="AB21" s="4">
        <f t="shared" si="69"/>
        <v>19322.19198</v>
      </c>
      <c r="AC21" s="4">
        <f t="shared" si="69"/>
        <v>5550.8958</v>
      </c>
      <c r="AD21" s="4">
        <f t="shared" si="69"/>
        <v>12303.22446</v>
      </c>
      <c r="AE21" s="4">
        <f t="shared" si="69"/>
        <v>6117.559019999999</v>
      </c>
      <c r="AF21" s="4">
        <f t="shared" si="69"/>
        <v>5957.30862</v>
      </c>
      <c r="AG21" s="4">
        <f t="shared" si="69"/>
        <v>6057.465119999999</v>
      </c>
      <c r="AH21" s="4">
        <f t="shared" si="69"/>
        <v>6181.65918</v>
      </c>
      <c r="AI21" s="4">
        <f t="shared" si="69"/>
        <v>6748.3224</v>
      </c>
      <c r="AJ21" s="4">
        <f t="shared" si="69"/>
        <v>6113.552759999999</v>
      </c>
      <c r="AK21" s="4">
        <f t="shared" si="69"/>
        <v>6065.477639999999</v>
      </c>
      <c r="AL21" s="4">
        <f t="shared" si="69"/>
        <v>6085.50894</v>
      </c>
      <c r="AM21" s="4">
        <f t="shared" si="69"/>
        <v>9570.95514</v>
      </c>
      <c r="AN21" s="4">
        <f t="shared" si="69"/>
        <v>5448.5136</v>
      </c>
      <c r="AO21" s="4">
        <f t="shared" si="69"/>
        <v>7988.126327999999</v>
      </c>
      <c r="AP21" s="4">
        <f t="shared" si="69"/>
        <v>5821.09578</v>
      </c>
      <c r="AQ21" s="4">
        <f t="shared" si="69"/>
        <v>7040.868408</v>
      </c>
      <c r="AR21" s="4">
        <f t="shared" si="69"/>
        <v>6089.515200000001</v>
      </c>
      <c r="AS21" s="4">
        <f t="shared" si="69"/>
        <v>5588.7327</v>
      </c>
      <c r="AT21" s="4">
        <f t="shared" si="69"/>
        <v>5304.28824</v>
      </c>
      <c r="AU21" s="4">
        <f t="shared" si="69"/>
        <v>5676.870419999999</v>
      </c>
      <c r="AV21" s="4">
        <f t="shared" si="69"/>
        <v>5596.745219999999</v>
      </c>
      <c r="AW21" s="4">
        <f t="shared" si="69"/>
        <v>4262.66064</v>
      </c>
      <c r="AX21" s="4">
        <f t="shared" si="69"/>
        <v>5572.707659999999</v>
      </c>
      <c r="AY21" s="4">
        <f t="shared" si="69"/>
        <v>5512.613759999999</v>
      </c>
      <c r="AZ21" s="4">
        <f t="shared" si="69"/>
        <v>5148.0441</v>
      </c>
      <c r="BA21" s="4">
        <f aca="true" t="shared" si="70" ref="BA21:BQ21">445.14*BA20</f>
        <v>5580.72018</v>
      </c>
      <c r="BB21" s="4">
        <f t="shared" si="70"/>
        <v>6618.341519999999</v>
      </c>
      <c r="BC21" s="4">
        <f t="shared" si="70"/>
        <v>5869.170899999999</v>
      </c>
      <c r="BD21" s="4">
        <f t="shared" si="70"/>
        <v>5744.97684</v>
      </c>
      <c r="BE21" s="4">
        <f t="shared" si="70"/>
        <v>5294.4951599999995</v>
      </c>
      <c r="BF21" s="4">
        <f t="shared" si="70"/>
        <v>3333.2083199999997</v>
      </c>
      <c r="BG21" s="4">
        <f t="shared" si="70"/>
        <v>4971.768659999999</v>
      </c>
      <c r="BH21" s="4">
        <f t="shared" si="70"/>
        <v>5224.16304</v>
      </c>
      <c r="BI21" s="4">
        <f t="shared" si="70"/>
        <v>5708.920499999999</v>
      </c>
      <c r="BJ21" s="4">
        <f t="shared" si="70"/>
        <v>6538.2163199999995</v>
      </c>
      <c r="BK21" s="4">
        <f t="shared" si="70"/>
        <v>6197.684220000001</v>
      </c>
      <c r="BL21" s="4">
        <f t="shared" si="70"/>
        <v>5464.53864</v>
      </c>
      <c r="BM21" s="4">
        <f t="shared" si="70"/>
        <v>5592.738959999999</v>
      </c>
      <c r="BN21" s="4">
        <f t="shared" si="70"/>
        <v>8377.08966</v>
      </c>
      <c r="BO21" s="4">
        <f t="shared" si="70"/>
        <v>4371.719940000001</v>
      </c>
      <c r="BP21" s="4">
        <f t="shared" si="70"/>
        <v>19593.28224</v>
      </c>
      <c r="BQ21" s="4">
        <f t="shared" si="70"/>
        <v>3313.1770199999996</v>
      </c>
      <c r="BR21" s="4">
        <f aca="true" t="shared" si="71" ref="BR21:CZ21">445.14*BR20</f>
        <v>2972.6449199999997</v>
      </c>
      <c r="BS21" s="4">
        <f t="shared" si="71"/>
        <v>3938.5987199999995</v>
      </c>
      <c r="BT21" s="4">
        <f t="shared" si="71"/>
        <v>2784.79584</v>
      </c>
      <c r="BU21" s="4">
        <f t="shared" si="71"/>
        <v>2816.8459199999998</v>
      </c>
      <c r="BV21" s="4">
        <f t="shared" si="71"/>
        <v>2859.5793599999997</v>
      </c>
      <c r="BW21" s="4">
        <f t="shared" si="71"/>
        <v>25809.2172</v>
      </c>
      <c r="BX21" s="4">
        <f t="shared" si="71"/>
        <v>23640.94026</v>
      </c>
      <c r="BY21" s="4">
        <f t="shared" si="71"/>
        <v>13092.45768</v>
      </c>
      <c r="BZ21" s="4">
        <f t="shared" si="71"/>
        <v>13821.596999999998</v>
      </c>
      <c r="CA21" s="4">
        <f t="shared" si="71"/>
        <v>6510.1725</v>
      </c>
      <c r="CB21" s="4">
        <f t="shared" si="71"/>
        <v>2845.33488</v>
      </c>
      <c r="CC21" s="4">
        <f t="shared" si="71"/>
        <v>2895.1905599999996</v>
      </c>
      <c r="CD21" s="4">
        <f t="shared" si="71"/>
        <v>2937.924</v>
      </c>
      <c r="CE21" s="4">
        <f t="shared" si="71"/>
        <v>5833.11456</v>
      </c>
      <c r="CF21" s="4">
        <f t="shared" si="71"/>
        <v>6542.222580000001</v>
      </c>
      <c r="CG21" s="4">
        <f t="shared" si="71"/>
        <v>3813.95952</v>
      </c>
      <c r="CH21" s="4">
        <f t="shared" si="71"/>
        <v>5726.28096</v>
      </c>
      <c r="CI21" s="4">
        <f t="shared" si="71"/>
        <v>3902.987519999999</v>
      </c>
      <c r="CJ21" s="4">
        <f t="shared" si="71"/>
        <v>20916.683459999997</v>
      </c>
      <c r="CK21" s="4">
        <f t="shared" si="71"/>
        <v>7391.5497</v>
      </c>
      <c r="CL21" s="4">
        <f t="shared" si="71"/>
        <v>4210.5792599999995</v>
      </c>
      <c r="CM21" s="4">
        <f t="shared" si="71"/>
        <v>3333.2083199999997</v>
      </c>
      <c r="CN21" s="4">
        <f t="shared" si="71"/>
        <v>5909.2335</v>
      </c>
      <c r="CO21" s="4">
        <f t="shared" si="71"/>
        <v>8164.757879999999</v>
      </c>
      <c r="CP21" s="4">
        <f t="shared" si="71"/>
        <v>7656.407999999999</v>
      </c>
      <c r="CQ21" s="4">
        <f t="shared" si="71"/>
        <v>5232.6207</v>
      </c>
      <c r="CR21" s="4">
        <f t="shared" si="71"/>
        <v>6117.559019999999</v>
      </c>
      <c r="CS21" s="4">
        <f t="shared" si="71"/>
        <v>6209.7029999999995</v>
      </c>
      <c r="CT21" s="4">
        <f t="shared" si="71"/>
        <v>2804.382</v>
      </c>
      <c r="CU21" s="4">
        <f t="shared" si="71"/>
        <v>2432.2449599999995</v>
      </c>
      <c r="CV21" s="4">
        <f t="shared" si="71"/>
        <v>4519.06128</v>
      </c>
      <c r="CW21" s="4">
        <f t="shared" si="71"/>
        <v>3052.7701199999997</v>
      </c>
      <c r="CX21" s="4">
        <f t="shared" si="71"/>
        <v>13308.795719999998</v>
      </c>
      <c r="CY21" s="4">
        <f t="shared" si="71"/>
        <v>15339.07926</v>
      </c>
      <c r="CZ21" s="4">
        <f t="shared" si="71"/>
        <v>18633.11526</v>
      </c>
      <c r="DA21" s="4">
        <f>445.14*DA20</f>
        <v>18753.30306</v>
      </c>
      <c r="DB21" s="4">
        <f>445.14*DB20</f>
        <v>4458.96738</v>
      </c>
      <c r="DC21" s="4">
        <f>445.14*DC20</f>
        <v>16035.72336</v>
      </c>
      <c r="DD21" s="4">
        <f>445.14*DD20</f>
        <v>23340.470759999997</v>
      </c>
      <c r="DE21" s="4">
        <f>445.14*DE20</f>
        <v>23304.41442</v>
      </c>
      <c r="DF21" s="4">
        <f aca="true" t="shared" si="72" ref="DF21:EN21">445.14*DF20</f>
        <v>23753.11554</v>
      </c>
      <c r="DG21" s="4">
        <f t="shared" si="72"/>
        <v>14159.013120000001</v>
      </c>
      <c r="DH21" s="4">
        <f t="shared" si="72"/>
        <v>14258.724479999997</v>
      </c>
      <c r="DI21" s="4">
        <f t="shared" si="72"/>
        <v>28196.057879999997</v>
      </c>
      <c r="DJ21" s="4">
        <f t="shared" si="72"/>
        <v>22238.74926</v>
      </c>
      <c r="DK21" s="4">
        <f t="shared" si="72"/>
        <v>14258.724479999997</v>
      </c>
      <c r="DL21" s="4">
        <f t="shared" si="72"/>
        <v>10784.851920000001</v>
      </c>
      <c r="DM21" s="4">
        <f t="shared" si="72"/>
        <v>7903.4607000000005</v>
      </c>
      <c r="DN21" s="4">
        <f t="shared" si="72"/>
        <v>4835.55582</v>
      </c>
      <c r="DO21" s="4">
        <f t="shared" si="72"/>
        <v>22871.738339999996</v>
      </c>
      <c r="DP21" s="4">
        <f t="shared" si="72"/>
        <v>20255.65056</v>
      </c>
      <c r="DQ21" s="4">
        <f t="shared" si="72"/>
        <v>20640.25152</v>
      </c>
      <c r="DR21" s="4">
        <f t="shared" si="72"/>
        <v>5496.58872</v>
      </c>
      <c r="DS21" s="4">
        <f t="shared" si="72"/>
        <v>6005.383739999999</v>
      </c>
      <c r="DT21" s="4">
        <f t="shared" si="72"/>
        <v>6205.2516000000005</v>
      </c>
      <c r="DU21" s="4">
        <f t="shared" si="72"/>
        <v>4466.9799</v>
      </c>
      <c r="DV21" s="4">
        <f t="shared" si="72"/>
        <v>5564.69514</v>
      </c>
      <c r="DW21" s="4">
        <f t="shared" si="72"/>
        <v>6594.303959999999</v>
      </c>
      <c r="DX21" s="4">
        <f t="shared" si="72"/>
        <v>5564.69514</v>
      </c>
      <c r="DY21" s="4">
        <f t="shared" si="72"/>
        <v>3661.2765000000004</v>
      </c>
      <c r="DZ21" s="4">
        <f t="shared" si="72"/>
        <v>10921.509900000001</v>
      </c>
      <c r="EA21" s="4">
        <f t="shared" si="72"/>
        <v>5228.1693</v>
      </c>
      <c r="EB21" s="4">
        <f t="shared" si="72"/>
        <v>5660.84538</v>
      </c>
      <c r="EC21" s="4">
        <f t="shared" si="72"/>
        <v>5420.46978</v>
      </c>
      <c r="ED21" s="4">
        <f t="shared" si="72"/>
        <v>5857.152119999999</v>
      </c>
      <c r="EE21" s="4">
        <f t="shared" si="72"/>
        <v>4795.493219999999</v>
      </c>
      <c r="EF21" s="4">
        <f t="shared" si="72"/>
        <v>8105.9994</v>
      </c>
      <c r="EG21" s="4">
        <f t="shared" si="72"/>
        <v>3285.1331999999998</v>
      </c>
      <c r="EH21" s="4">
        <f t="shared" si="72"/>
        <v>29454.023520000002</v>
      </c>
      <c r="EI21" s="4">
        <f t="shared" si="72"/>
        <v>14186.166659999999</v>
      </c>
      <c r="EJ21" s="4">
        <f t="shared" si="72"/>
        <v>15303.913199999997</v>
      </c>
      <c r="EK21" s="4">
        <f t="shared" si="72"/>
        <v>17507.3562</v>
      </c>
      <c r="EL21" s="4">
        <f t="shared" si="72"/>
        <v>17940.03228</v>
      </c>
      <c r="EM21" s="4">
        <f t="shared" si="72"/>
        <v>18044.19504</v>
      </c>
      <c r="EN21" s="4">
        <f t="shared" si="72"/>
        <v>18508.921199999997</v>
      </c>
      <c r="EO21" s="4">
        <f>445.14*EO20</f>
        <v>20302.835400000004</v>
      </c>
      <c r="EP21" s="4">
        <f>445.14*EP20</f>
        <v>6743.871</v>
      </c>
      <c r="EQ21" s="4">
        <f>445.14*EQ20</f>
        <v>6025.41504</v>
      </c>
      <c r="ER21" s="4">
        <f>445.14*ER20</f>
        <v>6093.521459999999</v>
      </c>
      <c r="ES21" s="4">
        <f>445.14*ES20</f>
        <v>6233.740559999999</v>
      </c>
      <c r="ET21" s="4">
        <f aca="true" t="shared" si="73" ref="ET21:GB21">445.14*ET20</f>
        <v>7825.561200000001</v>
      </c>
      <c r="EU21" s="4">
        <f t="shared" si="73"/>
        <v>6085.50894</v>
      </c>
      <c r="EV21" s="4">
        <f t="shared" si="73"/>
        <v>9098.6616</v>
      </c>
      <c r="EW21" s="4">
        <f t="shared" si="73"/>
        <v>5220.15678</v>
      </c>
      <c r="EX21" s="4">
        <f t="shared" si="73"/>
        <v>25708.17042</v>
      </c>
      <c r="EY21" s="4">
        <f t="shared" si="73"/>
        <v>23324.44572</v>
      </c>
      <c r="EZ21" s="4">
        <f t="shared" si="73"/>
        <v>9574.961399999998</v>
      </c>
      <c r="FA21" s="4">
        <f t="shared" si="73"/>
        <v>9546.91758</v>
      </c>
      <c r="FB21" s="4">
        <f t="shared" si="73"/>
        <v>5356.369619999999</v>
      </c>
      <c r="FC21" s="4">
        <f t="shared" si="73"/>
        <v>22719.50046</v>
      </c>
      <c r="FD21" s="4">
        <f t="shared" si="73"/>
        <v>17667.6066</v>
      </c>
      <c r="FE21" s="4">
        <f t="shared" si="73"/>
        <v>32686.630199999996</v>
      </c>
      <c r="FF21" s="4">
        <f t="shared" si="73"/>
        <v>25083.19386</v>
      </c>
      <c r="FG21" s="4">
        <f t="shared" si="73"/>
        <v>5236.181819999999</v>
      </c>
      <c r="FH21" s="4">
        <f t="shared" si="73"/>
        <v>6217.715519999999</v>
      </c>
      <c r="FI21" s="4">
        <f t="shared" si="73"/>
        <v>9138.7242</v>
      </c>
      <c r="FJ21" s="4">
        <f t="shared" si="73"/>
        <v>19001.691179999998</v>
      </c>
      <c r="FK21" s="4">
        <f t="shared" si="73"/>
        <v>20232.681336</v>
      </c>
      <c r="FL21" s="4">
        <f t="shared" si="73"/>
        <v>16069.10886</v>
      </c>
      <c r="FM21" s="4">
        <f t="shared" si="73"/>
        <v>16073.115119999999</v>
      </c>
      <c r="FN21" s="4">
        <f t="shared" si="73"/>
        <v>20552.1138</v>
      </c>
      <c r="FO21" s="4">
        <f t="shared" si="73"/>
        <v>4711.36176</v>
      </c>
      <c r="FP21" s="4">
        <f t="shared" si="73"/>
        <v>5384.41344</v>
      </c>
      <c r="FQ21" s="4">
        <f t="shared" si="73"/>
        <v>5925.25854</v>
      </c>
      <c r="FR21" s="4">
        <f t="shared" si="73"/>
        <v>5106.64608</v>
      </c>
      <c r="FS21" s="4">
        <f t="shared" si="73"/>
        <v>2666.3886</v>
      </c>
      <c r="FT21" s="4">
        <f t="shared" si="73"/>
        <v>2431.79982</v>
      </c>
      <c r="FU21" s="4">
        <f t="shared" si="73"/>
        <v>27571.971599999997</v>
      </c>
      <c r="FV21" s="4">
        <f t="shared" si="73"/>
        <v>21810.079439999998</v>
      </c>
      <c r="FW21" s="4">
        <f t="shared" si="73"/>
        <v>29534.148719999997</v>
      </c>
      <c r="FX21" s="4">
        <f t="shared" si="73"/>
        <v>29261.723039999993</v>
      </c>
      <c r="FY21" s="4">
        <f t="shared" si="73"/>
        <v>28376.339579999996</v>
      </c>
      <c r="FZ21" s="4">
        <f t="shared" si="73"/>
        <v>27002.192399999996</v>
      </c>
      <c r="GA21" s="4">
        <f t="shared" si="73"/>
        <v>26974.148579999997</v>
      </c>
      <c r="GB21" s="4">
        <f t="shared" si="73"/>
        <v>21133.0215</v>
      </c>
      <c r="GC21" s="4">
        <f>445.14*GC20</f>
        <v>12739.9068</v>
      </c>
      <c r="GD21" s="4">
        <f>445.14*GD20</f>
        <v>17792.2458</v>
      </c>
      <c r="GE21" s="4">
        <f>445.14*GE20</f>
        <v>15988.983660000002</v>
      </c>
      <c r="GF21" s="4">
        <f>445.14*GF20</f>
        <v>16465.728600000002</v>
      </c>
      <c r="GG21" s="4">
        <f>445.14*GG20</f>
        <v>16173.27162</v>
      </c>
      <c r="GH21" s="4">
        <f aca="true" t="shared" si="74" ref="GH21:GN21">445.14*GH20</f>
        <v>7086.6287999999995</v>
      </c>
      <c r="GI21" s="4">
        <f t="shared" si="74"/>
        <v>6788.385</v>
      </c>
      <c r="GJ21" s="4">
        <f t="shared" si="74"/>
        <v>6462.09738</v>
      </c>
      <c r="GK21" s="4">
        <f t="shared" si="74"/>
        <v>7233.525</v>
      </c>
      <c r="GL21" s="4">
        <f t="shared" si="74"/>
        <v>28224.1017</v>
      </c>
      <c r="GM21" s="4">
        <f t="shared" si="74"/>
        <v>30790.3338</v>
      </c>
      <c r="GN21" s="4">
        <f t="shared" si="74"/>
        <v>30167.137799999997</v>
      </c>
      <c r="GO21" s="4">
        <f>445.14*GO20</f>
        <v>4843.56834</v>
      </c>
      <c r="GP21" s="4">
        <f aca="true" t="shared" si="75" ref="GP21:IA21">445.14*GP20</f>
        <v>9667.105379999999</v>
      </c>
      <c r="GQ21" s="4">
        <f t="shared" si="75"/>
        <v>4142.47284</v>
      </c>
      <c r="GR21" s="4">
        <f t="shared" si="75"/>
        <v>5180.31675</v>
      </c>
      <c r="GS21" s="4">
        <f t="shared" si="75"/>
        <v>5384.41344</v>
      </c>
      <c r="GT21" s="4">
        <f t="shared" si="75"/>
        <v>22683.44412</v>
      </c>
      <c r="GU21" s="4">
        <f t="shared" si="75"/>
        <v>12276.9612</v>
      </c>
      <c r="GV21" s="4">
        <f t="shared" si="75"/>
        <v>18797.371919999998</v>
      </c>
      <c r="GW21" s="4">
        <f t="shared" si="75"/>
        <v>10063.72512</v>
      </c>
      <c r="GX21" s="4">
        <f t="shared" si="75"/>
        <v>24522.762600000002</v>
      </c>
      <c r="GY21" s="4">
        <f t="shared" si="75"/>
        <v>19069.797599999998</v>
      </c>
      <c r="GZ21" s="4">
        <f t="shared" si="75"/>
        <v>28792.99062</v>
      </c>
      <c r="HA21" s="4">
        <f t="shared" si="75"/>
        <v>19342.22328</v>
      </c>
      <c r="HB21" s="4">
        <f t="shared" si="75"/>
        <v>21016.839959999998</v>
      </c>
      <c r="HC21" s="4">
        <f t="shared" si="75"/>
        <v>21189.10914</v>
      </c>
      <c r="HD21" s="4">
        <f t="shared" si="75"/>
        <v>25421.9454</v>
      </c>
      <c r="HE21" s="4">
        <f t="shared" si="75"/>
        <v>20017.05552</v>
      </c>
      <c r="HF21" s="4">
        <f t="shared" si="75"/>
        <v>22583.287620000003</v>
      </c>
      <c r="HG21" s="4">
        <f t="shared" si="75"/>
        <v>9067.5018</v>
      </c>
      <c r="HH21" s="4">
        <f t="shared" si="75"/>
        <v>14760.842400000001</v>
      </c>
      <c r="HI21" s="4">
        <f t="shared" si="75"/>
        <v>20335.775759999997</v>
      </c>
      <c r="HJ21" s="4">
        <f t="shared" si="75"/>
        <v>8701.59672</v>
      </c>
      <c r="HK21" s="4">
        <f t="shared" si="75"/>
        <v>21621.785219999998</v>
      </c>
      <c r="HL21" s="4">
        <f t="shared" si="75"/>
        <v>34306.9398</v>
      </c>
      <c r="HM21" s="4">
        <f t="shared" si="75"/>
        <v>18332.64576</v>
      </c>
      <c r="HN21" s="4">
        <f t="shared" si="75"/>
        <v>18456.83982</v>
      </c>
      <c r="HO21" s="4">
        <f t="shared" si="75"/>
        <v>18340.65828</v>
      </c>
      <c r="HP21" s="4">
        <f t="shared" si="75"/>
        <v>6958.873619999999</v>
      </c>
      <c r="HQ21" s="4">
        <f t="shared" si="75"/>
        <v>9386.66718</v>
      </c>
      <c r="HR21" s="4">
        <f t="shared" si="75"/>
        <v>3805.946999999999</v>
      </c>
      <c r="HS21" s="4">
        <f t="shared" si="75"/>
        <v>11069.29638</v>
      </c>
      <c r="HT21" s="4">
        <f t="shared" si="75"/>
        <v>32054.5314</v>
      </c>
      <c r="HU21" s="4">
        <f t="shared" si="75"/>
        <v>22318.87446</v>
      </c>
      <c r="HV21" s="4">
        <f t="shared" si="75"/>
        <v>22599.31266</v>
      </c>
      <c r="HW21" s="4">
        <f t="shared" si="75"/>
        <v>22189.472262</v>
      </c>
      <c r="HX21" s="4">
        <f t="shared" si="75"/>
        <v>21725.947979999997</v>
      </c>
      <c r="HY21" s="4">
        <f t="shared" si="75"/>
        <v>4911.674759999999</v>
      </c>
      <c r="HZ21" s="4">
        <f t="shared" si="75"/>
        <v>28732.89672</v>
      </c>
      <c r="IA21" s="4">
        <f t="shared" si="75"/>
        <v>22294.8369</v>
      </c>
      <c r="IB21" s="4">
        <f>445.14*IB20</f>
        <v>5261.5548</v>
      </c>
      <c r="IC21" s="4">
        <f>445.14*IC20</f>
        <v>17903.5308</v>
      </c>
      <c r="ID21" s="4">
        <f>445.14*ID20</f>
        <v>20960.75232</v>
      </c>
      <c r="IE21" s="4">
        <f>445.14*IE20</f>
        <v>33788.796839999995</v>
      </c>
    </row>
    <row r="22" spans="1:239" s="7" customFormat="1" ht="13.5" customHeight="1">
      <c r="A22" s="42"/>
      <c r="B22" s="26" t="s">
        <v>2</v>
      </c>
      <c r="C22" s="5">
        <f>C21/C9/12</f>
        <v>3.7095</v>
      </c>
      <c r="D22" s="5">
        <f>D21/D9/12</f>
        <v>3.7095</v>
      </c>
      <c r="E22" s="5">
        <f aca="true" t="shared" si="76" ref="E22:T22">E21/E9/12</f>
        <v>3.7095</v>
      </c>
      <c r="F22" s="5">
        <f t="shared" si="76"/>
        <v>3.7095000000000002</v>
      </c>
      <c r="G22" s="5">
        <f t="shared" si="76"/>
        <v>3.7095000000000007</v>
      </c>
      <c r="H22" s="5">
        <f t="shared" si="76"/>
        <v>2.9675999999999996</v>
      </c>
      <c r="I22" s="5">
        <f t="shared" si="76"/>
        <v>3.3385499999999997</v>
      </c>
      <c r="J22" s="5">
        <f t="shared" si="76"/>
        <v>2.9675999999999996</v>
      </c>
      <c r="K22" s="5">
        <f t="shared" si="76"/>
        <v>2.9676000000000005</v>
      </c>
      <c r="L22" s="5">
        <f t="shared" si="76"/>
        <v>2.9676000000000005</v>
      </c>
      <c r="M22" s="5">
        <f t="shared" si="76"/>
        <v>2.9675999999999996</v>
      </c>
      <c r="N22" s="5">
        <f t="shared" si="76"/>
        <v>2.9675999999999996</v>
      </c>
      <c r="O22" s="5">
        <f t="shared" si="76"/>
        <v>2.938966392020815</v>
      </c>
      <c r="P22" s="5">
        <f t="shared" si="76"/>
        <v>2.9675999999999996</v>
      </c>
      <c r="Q22" s="5">
        <f t="shared" si="76"/>
        <v>3.3385499999999997</v>
      </c>
      <c r="R22" s="5">
        <f t="shared" si="76"/>
        <v>3.3385499999999997</v>
      </c>
      <c r="S22" s="5">
        <f t="shared" si="76"/>
        <v>3.3385499999999997</v>
      </c>
      <c r="T22" s="5">
        <f t="shared" si="76"/>
        <v>3.3385499999999997</v>
      </c>
      <c r="U22" s="5">
        <f aca="true" t="shared" si="77" ref="U22:AZ22">U21/U9/12</f>
        <v>3.3385499999999997</v>
      </c>
      <c r="V22" s="5">
        <f t="shared" si="77"/>
        <v>2.9676000000000005</v>
      </c>
      <c r="W22" s="5">
        <f t="shared" si="77"/>
        <v>3.3385499999999997</v>
      </c>
      <c r="X22" s="5">
        <f t="shared" si="77"/>
        <v>3.3385499999999997</v>
      </c>
      <c r="Y22" s="5">
        <f t="shared" si="77"/>
        <v>2.9675999999999996</v>
      </c>
      <c r="Z22" s="5">
        <f t="shared" si="77"/>
        <v>2.9675999999999996</v>
      </c>
      <c r="AA22" s="5">
        <f t="shared" si="77"/>
        <v>3.3385499999999997</v>
      </c>
      <c r="AB22" s="5">
        <f t="shared" si="77"/>
        <v>3.0232494648892225</v>
      </c>
      <c r="AC22" s="5">
        <f t="shared" si="77"/>
        <v>3.7095000000000002</v>
      </c>
      <c r="AD22" s="5">
        <f t="shared" si="77"/>
        <v>3.3385499999999997</v>
      </c>
      <c r="AE22" s="5">
        <f t="shared" si="77"/>
        <v>3.3385499999999997</v>
      </c>
      <c r="AF22" s="5">
        <f t="shared" si="77"/>
        <v>3.33855</v>
      </c>
      <c r="AG22" s="5">
        <f t="shared" si="77"/>
        <v>3.3385499999999997</v>
      </c>
      <c r="AH22" s="5">
        <f t="shared" si="77"/>
        <v>3.3385499999999997</v>
      </c>
      <c r="AI22" s="5">
        <f t="shared" si="77"/>
        <v>3.7095000000000002</v>
      </c>
      <c r="AJ22" s="5">
        <f t="shared" si="77"/>
        <v>3.3385499999999997</v>
      </c>
      <c r="AK22" s="5">
        <f t="shared" si="77"/>
        <v>3.3385499999999997</v>
      </c>
      <c r="AL22" s="5">
        <f t="shared" si="77"/>
        <v>3.3385499999999997</v>
      </c>
      <c r="AM22" s="5">
        <f t="shared" si="77"/>
        <v>3.3385499999999997</v>
      </c>
      <c r="AN22" s="5">
        <f t="shared" si="77"/>
        <v>3.33855</v>
      </c>
      <c r="AO22" s="5">
        <f t="shared" si="77"/>
        <v>3.375645</v>
      </c>
      <c r="AP22" s="5">
        <f t="shared" si="77"/>
        <v>3.3385499999999997</v>
      </c>
      <c r="AQ22" s="5">
        <f t="shared" si="77"/>
        <v>3.63531</v>
      </c>
      <c r="AR22" s="5">
        <f t="shared" si="77"/>
        <v>3.7095000000000002</v>
      </c>
      <c r="AS22" s="5">
        <f t="shared" si="77"/>
        <v>3.3385499999999997</v>
      </c>
      <c r="AT22" s="5">
        <f t="shared" si="77"/>
        <v>3.3385499999999997</v>
      </c>
      <c r="AU22" s="5">
        <f t="shared" si="77"/>
        <v>3.3385499999999997</v>
      </c>
      <c r="AV22" s="5">
        <f t="shared" si="77"/>
        <v>3.3385499999999997</v>
      </c>
      <c r="AW22" s="5">
        <f t="shared" si="77"/>
        <v>3.3385499999999997</v>
      </c>
      <c r="AX22" s="5">
        <f t="shared" si="77"/>
        <v>3.3385499999999997</v>
      </c>
      <c r="AY22" s="5">
        <f t="shared" si="77"/>
        <v>3.3385499999999997</v>
      </c>
      <c r="AZ22" s="5">
        <f t="shared" si="77"/>
        <v>3.33855</v>
      </c>
      <c r="BA22" s="5">
        <f aca="true" t="shared" si="78" ref="BA22:BQ22">BA21/BA9/12</f>
        <v>3.3385499999999997</v>
      </c>
      <c r="BB22" s="5">
        <f t="shared" si="78"/>
        <v>3.3385499999999997</v>
      </c>
      <c r="BC22" s="5">
        <f t="shared" si="78"/>
        <v>3.3385499999999997</v>
      </c>
      <c r="BD22" s="5">
        <f t="shared" si="78"/>
        <v>3.33855</v>
      </c>
      <c r="BE22" s="5">
        <f t="shared" si="78"/>
        <v>3.5240249999999995</v>
      </c>
      <c r="BF22" s="5">
        <f t="shared" si="78"/>
        <v>3.3385499999999997</v>
      </c>
      <c r="BG22" s="5">
        <f t="shared" si="78"/>
        <v>3.3385499999999992</v>
      </c>
      <c r="BH22" s="5">
        <f t="shared" si="78"/>
        <v>3.33855</v>
      </c>
      <c r="BI22" s="5">
        <f t="shared" si="78"/>
        <v>3.3385499999999997</v>
      </c>
      <c r="BJ22" s="5">
        <f t="shared" si="78"/>
        <v>3.33855</v>
      </c>
      <c r="BK22" s="5">
        <f t="shared" si="78"/>
        <v>3.153075</v>
      </c>
      <c r="BL22" s="5">
        <f t="shared" si="78"/>
        <v>3.3385499999999997</v>
      </c>
      <c r="BM22" s="5">
        <f t="shared" si="78"/>
        <v>3.3385499999999997</v>
      </c>
      <c r="BN22" s="5">
        <f t="shared" si="78"/>
        <v>3.3385499999999997</v>
      </c>
      <c r="BO22" s="5">
        <f t="shared" si="78"/>
        <v>2.5966500000000003</v>
      </c>
      <c r="BP22" s="5">
        <f t="shared" si="78"/>
        <v>2.9675999999999996</v>
      </c>
      <c r="BQ22" s="5">
        <f t="shared" si="78"/>
        <v>3.3385499999999997</v>
      </c>
      <c r="BR22" s="5">
        <f aca="true" t="shared" si="79" ref="BR22:CZ22">BR21/BR9/12</f>
        <v>3.3385499999999997</v>
      </c>
      <c r="BS22" s="5">
        <f t="shared" si="79"/>
        <v>2.9675999999999996</v>
      </c>
      <c r="BT22" s="5">
        <f t="shared" si="79"/>
        <v>2.9676000000000005</v>
      </c>
      <c r="BU22" s="5">
        <f t="shared" si="79"/>
        <v>2.9675999999999996</v>
      </c>
      <c r="BV22" s="5">
        <f t="shared" si="79"/>
        <v>2.9675999999999996</v>
      </c>
      <c r="BW22" s="5">
        <f t="shared" si="79"/>
        <v>3.7095000000000002</v>
      </c>
      <c r="BX22" s="5">
        <f t="shared" si="79"/>
        <v>3.3385499999999997</v>
      </c>
      <c r="BY22" s="5">
        <f t="shared" si="79"/>
        <v>3.3385499999999997</v>
      </c>
      <c r="BZ22" s="5">
        <f t="shared" si="79"/>
        <v>3.3385499999999997</v>
      </c>
      <c r="CA22" s="5">
        <f t="shared" si="79"/>
        <v>3.3385499999999997</v>
      </c>
      <c r="CB22" s="5">
        <f t="shared" si="79"/>
        <v>2.9675999999999996</v>
      </c>
      <c r="CC22" s="5">
        <f t="shared" si="79"/>
        <v>2.9675999999999996</v>
      </c>
      <c r="CD22" s="5">
        <f t="shared" si="79"/>
        <v>2.9675999999999996</v>
      </c>
      <c r="CE22" s="5">
        <f t="shared" si="79"/>
        <v>2.9675999999999996</v>
      </c>
      <c r="CF22" s="5">
        <f t="shared" si="79"/>
        <v>3.33855</v>
      </c>
      <c r="CG22" s="5">
        <f t="shared" si="79"/>
        <v>3.3385499999999997</v>
      </c>
      <c r="CH22" s="5">
        <f t="shared" si="79"/>
        <v>2.9675999999999996</v>
      </c>
      <c r="CI22" s="5">
        <f t="shared" si="79"/>
        <v>2.9675999999999996</v>
      </c>
      <c r="CJ22" s="5">
        <f t="shared" si="79"/>
        <v>3.3385499999999992</v>
      </c>
      <c r="CK22" s="5">
        <f t="shared" si="79"/>
        <v>3.3385499999999997</v>
      </c>
      <c r="CL22" s="5">
        <f t="shared" si="79"/>
        <v>3.3385499999999997</v>
      </c>
      <c r="CM22" s="5">
        <f t="shared" si="79"/>
        <v>2.9675999999999996</v>
      </c>
      <c r="CN22" s="5">
        <f t="shared" si="79"/>
        <v>3.33855</v>
      </c>
      <c r="CO22" s="5">
        <f t="shared" si="79"/>
        <v>3.3385499999999997</v>
      </c>
      <c r="CP22" s="5">
        <f t="shared" si="79"/>
        <v>2.9675999999999996</v>
      </c>
      <c r="CQ22" s="5">
        <f t="shared" si="79"/>
        <v>1.8547500000000001</v>
      </c>
      <c r="CR22" s="5">
        <f t="shared" si="79"/>
        <v>3.3385499999999997</v>
      </c>
      <c r="CS22" s="5">
        <f t="shared" si="79"/>
        <v>3.3385499999999997</v>
      </c>
      <c r="CT22" s="5">
        <f t="shared" si="79"/>
        <v>3.33855</v>
      </c>
      <c r="CU22" s="5">
        <f t="shared" si="79"/>
        <v>2.9675999999999996</v>
      </c>
      <c r="CV22" s="5">
        <f t="shared" si="79"/>
        <v>3.33855</v>
      </c>
      <c r="CW22" s="5">
        <f t="shared" si="79"/>
        <v>3.3385499999999997</v>
      </c>
      <c r="CX22" s="5">
        <f t="shared" si="79"/>
        <v>3.3385499999999997</v>
      </c>
      <c r="CY22" s="5">
        <f t="shared" si="79"/>
        <v>3.153075</v>
      </c>
      <c r="CZ22" s="5">
        <f t="shared" si="79"/>
        <v>3.3385499999999997</v>
      </c>
      <c r="DA22" s="5">
        <f>DA21/DA9/12</f>
        <v>3.3385499999999997</v>
      </c>
      <c r="DB22" s="5">
        <f>DB21/DB9/12</f>
        <v>3.33855</v>
      </c>
      <c r="DC22" s="5">
        <f>DC21/DC9/12</f>
        <v>2.9675999999999996</v>
      </c>
      <c r="DD22" s="5">
        <f>DD21/DD9/12</f>
        <v>3.3385499999999992</v>
      </c>
      <c r="DE22" s="5">
        <f>DE21/DE9/12</f>
        <v>3.3385499999999997</v>
      </c>
      <c r="DF22" s="5">
        <f aca="true" t="shared" si="80" ref="DF22:EN22">DF21/DF9/12</f>
        <v>3.3385499999999997</v>
      </c>
      <c r="DG22" s="5">
        <f t="shared" si="80"/>
        <v>2.9676000000000005</v>
      </c>
      <c r="DH22" s="5">
        <f t="shared" si="80"/>
        <v>2.9675999999999996</v>
      </c>
      <c r="DI22" s="5">
        <f t="shared" si="80"/>
        <v>3.3385499999999997</v>
      </c>
      <c r="DJ22" s="5">
        <f t="shared" si="80"/>
        <v>3.3385499999999997</v>
      </c>
      <c r="DK22" s="5">
        <f t="shared" si="80"/>
        <v>3.4252725281060816</v>
      </c>
      <c r="DL22" s="5">
        <f t="shared" si="80"/>
        <v>4.345926789168279</v>
      </c>
      <c r="DM22" s="5">
        <f t="shared" si="80"/>
        <v>3.252452962962963</v>
      </c>
      <c r="DN22" s="5">
        <f t="shared" si="80"/>
        <v>3.3385499999999997</v>
      </c>
      <c r="DO22" s="5">
        <f t="shared" si="80"/>
        <v>3.3385499999999997</v>
      </c>
      <c r="DP22" s="5">
        <f t="shared" si="80"/>
        <v>2.9675999999999996</v>
      </c>
      <c r="DQ22" s="5">
        <f t="shared" si="80"/>
        <v>3.3385499999999997</v>
      </c>
      <c r="DR22" s="5">
        <f t="shared" si="80"/>
        <v>3.33855</v>
      </c>
      <c r="DS22" s="5">
        <f t="shared" si="80"/>
        <v>3.3385499999999997</v>
      </c>
      <c r="DT22" s="5">
        <f t="shared" si="80"/>
        <v>3.7095000000000002</v>
      </c>
      <c r="DU22" s="5">
        <f t="shared" si="80"/>
        <v>3.33855</v>
      </c>
      <c r="DV22" s="5">
        <f t="shared" si="80"/>
        <v>3.3385499999999997</v>
      </c>
      <c r="DW22" s="5">
        <f t="shared" si="80"/>
        <v>3.3385499999999997</v>
      </c>
      <c r="DX22" s="5">
        <f t="shared" si="80"/>
        <v>3.3385499999999997</v>
      </c>
      <c r="DY22" s="5">
        <f t="shared" si="80"/>
        <v>2.5966500000000003</v>
      </c>
      <c r="DZ22" s="5">
        <f t="shared" si="80"/>
        <v>2.5966500000000003</v>
      </c>
      <c r="EA22" s="5">
        <f t="shared" si="80"/>
        <v>3.3385499999999997</v>
      </c>
      <c r="EB22" s="5">
        <f t="shared" si="80"/>
        <v>3.3385499999999997</v>
      </c>
      <c r="EC22" s="5">
        <f t="shared" si="80"/>
        <v>3.3385499999999997</v>
      </c>
      <c r="ED22" s="5">
        <f t="shared" si="80"/>
        <v>3.3385499999999997</v>
      </c>
      <c r="EE22" s="5">
        <f t="shared" si="80"/>
        <v>3.3385499999999997</v>
      </c>
      <c r="EF22" s="5">
        <f t="shared" si="80"/>
        <v>3.7095000000000002</v>
      </c>
      <c r="EG22" s="5">
        <f t="shared" si="80"/>
        <v>3.3385499999999997</v>
      </c>
      <c r="EH22" s="5">
        <f t="shared" si="80"/>
        <v>3.33855</v>
      </c>
      <c r="EI22" s="5">
        <f t="shared" si="80"/>
        <v>3.3385499999999997</v>
      </c>
      <c r="EJ22" s="5">
        <f t="shared" si="80"/>
        <v>3.3385499999999997</v>
      </c>
      <c r="EK22" s="5">
        <f t="shared" si="80"/>
        <v>3.3385499999999997</v>
      </c>
      <c r="EL22" s="5">
        <f t="shared" si="80"/>
        <v>3.3385499999999997</v>
      </c>
      <c r="EM22" s="5">
        <f t="shared" si="80"/>
        <v>3.3385499999999997</v>
      </c>
      <c r="EN22" s="5">
        <f t="shared" si="80"/>
        <v>3.3385499999999997</v>
      </c>
      <c r="EO22" s="5">
        <f>EO21/EO9/12</f>
        <v>3.7095000000000002</v>
      </c>
      <c r="EP22" s="5">
        <f>EP21/EP9/12</f>
        <v>3.7095000000000002</v>
      </c>
      <c r="EQ22" s="5">
        <f>EQ21/EQ9/12</f>
        <v>3.3385499999999997</v>
      </c>
      <c r="ER22" s="5">
        <f>ER21/ER9/12</f>
        <v>3.3385499999999997</v>
      </c>
      <c r="ES22" s="5">
        <f>ES21/ES9/12</f>
        <v>3.3385499999999997</v>
      </c>
      <c r="ET22" s="5">
        <f aca="true" t="shared" si="81" ref="ET22:GB22">ET21/ET9/12</f>
        <v>3.7095000000000002</v>
      </c>
      <c r="EU22" s="5">
        <f t="shared" si="81"/>
        <v>3.3385499999999997</v>
      </c>
      <c r="EV22" s="5">
        <f t="shared" si="81"/>
        <v>3.7095</v>
      </c>
      <c r="EW22" s="5">
        <f t="shared" si="81"/>
        <v>3.3385499999999997</v>
      </c>
      <c r="EX22" s="5">
        <f t="shared" si="81"/>
        <v>3.3385499999999997</v>
      </c>
      <c r="EY22" s="5">
        <f t="shared" si="81"/>
        <v>3.3385499999999997</v>
      </c>
      <c r="EZ22" s="5">
        <f t="shared" si="81"/>
        <v>3.3385499999999997</v>
      </c>
      <c r="FA22" s="5">
        <f t="shared" si="81"/>
        <v>3.3385499999999997</v>
      </c>
      <c r="FB22" s="5">
        <f t="shared" si="81"/>
        <v>3.3385499999999997</v>
      </c>
      <c r="FC22" s="5">
        <f t="shared" si="81"/>
        <v>3.3385499999999997</v>
      </c>
      <c r="FD22" s="5">
        <f t="shared" si="81"/>
        <v>3.3385499999999997</v>
      </c>
      <c r="FE22" s="5">
        <f t="shared" si="81"/>
        <v>3.7095</v>
      </c>
      <c r="FF22" s="5">
        <f t="shared" si="81"/>
        <v>3.3385499999999997</v>
      </c>
      <c r="FG22" s="5">
        <f t="shared" si="81"/>
        <v>3.3385499999999997</v>
      </c>
      <c r="FH22" s="5">
        <f t="shared" si="81"/>
        <v>3.3385499999999997</v>
      </c>
      <c r="FI22" s="5">
        <f t="shared" si="81"/>
        <v>3.7095000000000002</v>
      </c>
      <c r="FJ22" s="5">
        <f t="shared" si="81"/>
        <v>3.3385499999999997</v>
      </c>
      <c r="FK22" s="5">
        <f t="shared" si="81"/>
        <v>3.63531</v>
      </c>
      <c r="FL22" s="5">
        <f t="shared" si="81"/>
        <v>3.3385499999999997</v>
      </c>
      <c r="FM22" s="5">
        <f t="shared" si="81"/>
        <v>3.3385499999999997</v>
      </c>
      <c r="FN22" s="5">
        <f t="shared" si="81"/>
        <v>3.7095</v>
      </c>
      <c r="FO22" s="5">
        <f t="shared" si="81"/>
        <v>3.33855</v>
      </c>
      <c r="FP22" s="5">
        <f t="shared" si="81"/>
        <v>3.33855</v>
      </c>
      <c r="FQ22" s="5">
        <f t="shared" si="81"/>
        <v>3.3385499999999997</v>
      </c>
      <c r="FR22" s="5">
        <f t="shared" si="81"/>
        <v>2.9676000000000005</v>
      </c>
      <c r="FS22" s="5">
        <f t="shared" si="81"/>
        <v>3.7095000000000002</v>
      </c>
      <c r="FT22" s="5">
        <f t="shared" si="81"/>
        <v>3.33855</v>
      </c>
      <c r="FU22" s="5">
        <f t="shared" si="81"/>
        <v>3.5240249999999995</v>
      </c>
      <c r="FV22" s="5">
        <f t="shared" si="81"/>
        <v>3.3385499999999997</v>
      </c>
      <c r="FW22" s="5">
        <f t="shared" si="81"/>
        <v>3.3385499999999997</v>
      </c>
      <c r="FX22" s="5">
        <f t="shared" si="81"/>
        <v>3.3385499999999992</v>
      </c>
      <c r="FY22" s="5">
        <f t="shared" si="81"/>
        <v>3.3385499999999997</v>
      </c>
      <c r="FZ22" s="5">
        <f t="shared" si="81"/>
        <v>3.3385499999999997</v>
      </c>
      <c r="GA22" s="5">
        <f t="shared" si="81"/>
        <v>3.3385499999999997</v>
      </c>
      <c r="GB22" s="5">
        <f t="shared" si="81"/>
        <v>3.3385499999999997</v>
      </c>
      <c r="GC22" s="5">
        <f>GC21/GC9/12</f>
        <v>3.7095000000000002</v>
      </c>
      <c r="GD22" s="5">
        <f>GD21/GD9/12</f>
        <v>3.7095000000000002</v>
      </c>
      <c r="GE22" s="5">
        <f>GE21/GE9/12</f>
        <v>3.33855</v>
      </c>
      <c r="GF22" s="5">
        <f>GF21/GF9/12</f>
        <v>3.33855</v>
      </c>
      <c r="GG22" s="5">
        <f>GG21/GG9/12</f>
        <v>3.33855</v>
      </c>
      <c r="GH22" s="5">
        <f aca="true" t="shared" si="82" ref="GH22:GN22">GH21/GH9/12</f>
        <v>3.7095000000000002</v>
      </c>
      <c r="GI22" s="5">
        <f t="shared" si="82"/>
        <v>3.7095000000000002</v>
      </c>
      <c r="GJ22" s="5">
        <f t="shared" si="82"/>
        <v>3.3385499999999997</v>
      </c>
      <c r="GK22" s="5">
        <f t="shared" si="82"/>
        <v>3.7095</v>
      </c>
      <c r="GL22" s="5">
        <f t="shared" si="82"/>
        <v>3.3385499999999997</v>
      </c>
      <c r="GM22" s="5">
        <f t="shared" si="82"/>
        <v>3.7095</v>
      </c>
      <c r="GN22" s="5">
        <f t="shared" si="82"/>
        <v>3.3385499999999997</v>
      </c>
      <c r="GO22" s="5">
        <f>GO21/GO9/12</f>
        <v>3.3385499999999997</v>
      </c>
      <c r="GP22" s="5">
        <f aca="true" t="shared" si="83" ref="GP22:IA22">GP21/GP9/12</f>
        <v>3.3385499999999997</v>
      </c>
      <c r="GQ22" s="5">
        <f t="shared" si="83"/>
        <v>3.33855</v>
      </c>
      <c r="GR22" s="5">
        <f t="shared" si="83"/>
        <v>3.524025</v>
      </c>
      <c r="GS22" s="5">
        <f t="shared" si="83"/>
        <v>3.33855</v>
      </c>
      <c r="GT22" s="5">
        <f t="shared" si="83"/>
        <v>3.3385499999999997</v>
      </c>
      <c r="GU22" s="5">
        <f t="shared" si="83"/>
        <v>3.7095</v>
      </c>
      <c r="GV22" s="5">
        <f t="shared" si="83"/>
        <v>3.3385499999999997</v>
      </c>
      <c r="GW22" s="5">
        <f t="shared" si="83"/>
        <v>3.3385499999999997</v>
      </c>
      <c r="GX22" s="5">
        <f t="shared" si="83"/>
        <v>3.7095000000000002</v>
      </c>
      <c r="GY22" s="5">
        <f t="shared" si="83"/>
        <v>3.3385499999999997</v>
      </c>
      <c r="GZ22" s="5">
        <f t="shared" si="83"/>
        <v>3.3385499999999997</v>
      </c>
      <c r="HA22" s="5">
        <f t="shared" si="83"/>
        <v>3.3385499999999997</v>
      </c>
      <c r="HB22" s="5">
        <f t="shared" si="83"/>
        <v>3.3385499999999997</v>
      </c>
      <c r="HC22" s="5">
        <f t="shared" si="83"/>
        <v>3.33855</v>
      </c>
      <c r="HD22" s="5">
        <f t="shared" si="83"/>
        <v>3.7095</v>
      </c>
      <c r="HE22" s="5">
        <f t="shared" si="83"/>
        <v>2.9676000000000005</v>
      </c>
      <c r="HF22" s="5">
        <f t="shared" si="83"/>
        <v>3.33855</v>
      </c>
      <c r="HG22" s="5">
        <f t="shared" si="83"/>
        <v>3.7095000000000002</v>
      </c>
      <c r="HH22" s="5">
        <f t="shared" si="83"/>
        <v>3.7095000000000002</v>
      </c>
      <c r="HI22" s="5">
        <f t="shared" si="83"/>
        <v>3.3385499999999992</v>
      </c>
      <c r="HJ22" s="5">
        <f t="shared" si="83"/>
        <v>3.33855</v>
      </c>
      <c r="HK22" s="5">
        <f t="shared" si="83"/>
        <v>3.3385499999999997</v>
      </c>
      <c r="HL22" s="5">
        <f t="shared" si="83"/>
        <v>3.7095</v>
      </c>
      <c r="HM22" s="5">
        <f t="shared" si="83"/>
        <v>3.3385499999999997</v>
      </c>
      <c r="HN22" s="5">
        <f t="shared" si="83"/>
        <v>3.33855</v>
      </c>
      <c r="HO22" s="5">
        <f t="shared" si="83"/>
        <v>3.3385499999999997</v>
      </c>
      <c r="HP22" s="5">
        <f t="shared" si="83"/>
        <v>3.3385499999999997</v>
      </c>
      <c r="HQ22" s="5">
        <f t="shared" si="83"/>
        <v>3.3385499999999997</v>
      </c>
      <c r="HR22" s="5">
        <f t="shared" si="83"/>
        <v>3.3385499999999992</v>
      </c>
      <c r="HS22" s="5">
        <f t="shared" si="83"/>
        <v>3.3385499999999997</v>
      </c>
      <c r="HT22" s="5">
        <f t="shared" si="83"/>
        <v>3.524025</v>
      </c>
      <c r="HU22" s="5">
        <f t="shared" si="83"/>
        <v>3.3385499999999997</v>
      </c>
      <c r="HV22" s="5">
        <f t="shared" si="83"/>
        <v>3.3385499999999997</v>
      </c>
      <c r="HW22" s="5">
        <f t="shared" si="83"/>
        <v>3.598215</v>
      </c>
      <c r="HX22" s="5">
        <f t="shared" si="83"/>
        <v>3.3385499999999997</v>
      </c>
      <c r="HY22" s="5">
        <f t="shared" si="83"/>
        <v>3.3385499999999997</v>
      </c>
      <c r="HZ22" s="5">
        <f t="shared" si="83"/>
        <v>3.3385499999999997</v>
      </c>
      <c r="IA22" s="5">
        <f t="shared" si="83"/>
        <v>3.3385499999999997</v>
      </c>
      <c r="IB22" s="5">
        <f>IB21/IB9/12</f>
        <v>3.7095</v>
      </c>
      <c r="IC22" s="5">
        <f>IC21/IC9/12</f>
        <v>3.7095000000000002</v>
      </c>
      <c r="ID22" s="5">
        <f>ID21/ID9/12</f>
        <v>3.3385499999999997</v>
      </c>
      <c r="IE22" s="5">
        <f>IE21/IE9/12</f>
        <v>3.3385499999999997</v>
      </c>
    </row>
    <row r="23" spans="1:239" s="7" customFormat="1" ht="13.5" customHeight="1" thickBot="1">
      <c r="A23" s="43"/>
      <c r="B23" s="27" t="s">
        <v>0</v>
      </c>
      <c r="C23" s="19" t="s">
        <v>21</v>
      </c>
      <c r="D23" s="19" t="s">
        <v>21</v>
      </c>
      <c r="E23" s="19" t="s">
        <v>21</v>
      </c>
      <c r="F23" s="19" t="s">
        <v>21</v>
      </c>
      <c r="G23" s="19" t="s">
        <v>21</v>
      </c>
      <c r="H23" s="19" t="s">
        <v>21</v>
      </c>
      <c r="I23" s="19" t="s">
        <v>21</v>
      </c>
      <c r="J23" s="19" t="s">
        <v>21</v>
      </c>
      <c r="K23" s="19" t="s">
        <v>21</v>
      </c>
      <c r="L23" s="19" t="s">
        <v>21</v>
      </c>
      <c r="M23" s="19" t="s">
        <v>21</v>
      </c>
      <c r="N23" s="19" t="s">
        <v>21</v>
      </c>
      <c r="O23" s="19" t="s">
        <v>21</v>
      </c>
      <c r="P23" s="19" t="s">
        <v>21</v>
      </c>
      <c r="Q23" s="19" t="s">
        <v>21</v>
      </c>
      <c r="R23" s="19" t="s">
        <v>21</v>
      </c>
      <c r="S23" s="19" t="s">
        <v>21</v>
      </c>
      <c r="T23" s="19" t="s">
        <v>21</v>
      </c>
      <c r="U23" s="19" t="s">
        <v>21</v>
      </c>
      <c r="V23" s="19" t="s">
        <v>21</v>
      </c>
      <c r="W23" s="19" t="s">
        <v>21</v>
      </c>
      <c r="X23" s="19" t="s">
        <v>21</v>
      </c>
      <c r="Y23" s="19" t="s">
        <v>21</v>
      </c>
      <c r="Z23" s="19" t="s">
        <v>21</v>
      </c>
      <c r="AA23" s="19" t="s">
        <v>21</v>
      </c>
      <c r="AB23" s="19" t="s">
        <v>21</v>
      </c>
      <c r="AC23" s="19" t="s">
        <v>21</v>
      </c>
      <c r="AD23" s="19" t="s">
        <v>21</v>
      </c>
      <c r="AE23" s="19" t="s">
        <v>21</v>
      </c>
      <c r="AF23" s="19" t="s">
        <v>21</v>
      </c>
      <c r="AG23" s="19" t="s">
        <v>21</v>
      </c>
      <c r="AH23" s="19" t="s">
        <v>21</v>
      </c>
      <c r="AI23" s="19" t="s">
        <v>21</v>
      </c>
      <c r="AJ23" s="19" t="s">
        <v>21</v>
      </c>
      <c r="AK23" s="19" t="s">
        <v>21</v>
      </c>
      <c r="AL23" s="19" t="s">
        <v>21</v>
      </c>
      <c r="AM23" s="19" t="s">
        <v>21</v>
      </c>
      <c r="AN23" s="19" t="s">
        <v>21</v>
      </c>
      <c r="AO23" s="19" t="s">
        <v>21</v>
      </c>
      <c r="AP23" s="19" t="s">
        <v>21</v>
      </c>
      <c r="AQ23" s="19" t="s">
        <v>21</v>
      </c>
      <c r="AR23" s="19" t="s">
        <v>21</v>
      </c>
      <c r="AS23" s="19" t="s">
        <v>21</v>
      </c>
      <c r="AT23" s="19" t="s">
        <v>21</v>
      </c>
      <c r="AU23" s="19" t="s">
        <v>21</v>
      </c>
      <c r="AV23" s="19" t="s">
        <v>21</v>
      </c>
      <c r="AW23" s="19" t="s">
        <v>21</v>
      </c>
      <c r="AX23" s="19" t="s">
        <v>21</v>
      </c>
      <c r="AY23" s="19" t="s">
        <v>21</v>
      </c>
      <c r="AZ23" s="19" t="s">
        <v>21</v>
      </c>
      <c r="BA23" s="19" t="s">
        <v>21</v>
      </c>
      <c r="BB23" s="19" t="s">
        <v>21</v>
      </c>
      <c r="BC23" s="19" t="s">
        <v>21</v>
      </c>
      <c r="BD23" s="19" t="s">
        <v>21</v>
      </c>
      <c r="BE23" s="19" t="s">
        <v>21</v>
      </c>
      <c r="BF23" s="19" t="s">
        <v>21</v>
      </c>
      <c r="BG23" s="19" t="s">
        <v>21</v>
      </c>
      <c r="BH23" s="19" t="s">
        <v>21</v>
      </c>
      <c r="BI23" s="19" t="s">
        <v>21</v>
      </c>
      <c r="BJ23" s="19" t="s">
        <v>21</v>
      </c>
      <c r="BK23" s="19" t="s">
        <v>21</v>
      </c>
      <c r="BL23" s="19" t="s">
        <v>21</v>
      </c>
      <c r="BM23" s="19" t="s">
        <v>21</v>
      </c>
      <c r="BN23" s="19" t="s">
        <v>21</v>
      </c>
      <c r="BO23" s="19" t="s">
        <v>21</v>
      </c>
      <c r="BP23" s="19" t="s">
        <v>21</v>
      </c>
      <c r="BQ23" s="19" t="s">
        <v>21</v>
      </c>
      <c r="BR23" s="19" t="s">
        <v>21</v>
      </c>
      <c r="BS23" s="19" t="s">
        <v>21</v>
      </c>
      <c r="BT23" s="19" t="s">
        <v>21</v>
      </c>
      <c r="BU23" s="19" t="s">
        <v>21</v>
      </c>
      <c r="BV23" s="19" t="s">
        <v>21</v>
      </c>
      <c r="BW23" s="19" t="s">
        <v>21</v>
      </c>
      <c r="BX23" s="19" t="s">
        <v>21</v>
      </c>
      <c r="BY23" s="19" t="s">
        <v>21</v>
      </c>
      <c r="BZ23" s="19" t="s">
        <v>21</v>
      </c>
      <c r="CA23" s="19" t="s">
        <v>21</v>
      </c>
      <c r="CB23" s="19" t="s">
        <v>21</v>
      </c>
      <c r="CC23" s="19" t="s">
        <v>21</v>
      </c>
      <c r="CD23" s="19" t="s">
        <v>21</v>
      </c>
      <c r="CE23" s="19" t="s">
        <v>21</v>
      </c>
      <c r="CF23" s="19" t="s">
        <v>21</v>
      </c>
      <c r="CG23" s="19" t="s">
        <v>21</v>
      </c>
      <c r="CH23" s="19" t="s">
        <v>21</v>
      </c>
      <c r="CI23" s="19" t="s">
        <v>21</v>
      </c>
      <c r="CJ23" s="19" t="s">
        <v>21</v>
      </c>
      <c r="CK23" s="19" t="s">
        <v>21</v>
      </c>
      <c r="CL23" s="19" t="s">
        <v>21</v>
      </c>
      <c r="CM23" s="19" t="s">
        <v>21</v>
      </c>
      <c r="CN23" s="19" t="s">
        <v>21</v>
      </c>
      <c r="CO23" s="19" t="s">
        <v>21</v>
      </c>
      <c r="CP23" s="19" t="s">
        <v>21</v>
      </c>
      <c r="CQ23" s="19" t="s">
        <v>21</v>
      </c>
      <c r="CR23" s="19" t="s">
        <v>21</v>
      </c>
      <c r="CS23" s="19" t="s">
        <v>21</v>
      </c>
      <c r="CT23" s="19" t="s">
        <v>21</v>
      </c>
      <c r="CU23" s="19" t="s">
        <v>21</v>
      </c>
      <c r="CV23" s="19" t="s">
        <v>21</v>
      </c>
      <c r="CW23" s="19" t="s">
        <v>21</v>
      </c>
      <c r="CX23" s="19" t="s">
        <v>21</v>
      </c>
      <c r="CY23" s="19" t="s">
        <v>21</v>
      </c>
      <c r="CZ23" s="19" t="s">
        <v>21</v>
      </c>
      <c r="DA23" s="19" t="s">
        <v>21</v>
      </c>
      <c r="DB23" s="19" t="s">
        <v>21</v>
      </c>
      <c r="DC23" s="19" t="s">
        <v>21</v>
      </c>
      <c r="DD23" s="19" t="s">
        <v>21</v>
      </c>
      <c r="DE23" s="19" t="s">
        <v>21</v>
      </c>
      <c r="DF23" s="19" t="s">
        <v>21</v>
      </c>
      <c r="DG23" s="19" t="s">
        <v>21</v>
      </c>
      <c r="DH23" s="19" t="s">
        <v>21</v>
      </c>
      <c r="DI23" s="19" t="s">
        <v>21</v>
      </c>
      <c r="DJ23" s="19" t="s">
        <v>21</v>
      </c>
      <c r="DK23" s="19" t="s">
        <v>21</v>
      </c>
      <c r="DL23" s="19" t="s">
        <v>21</v>
      </c>
      <c r="DM23" s="19" t="s">
        <v>21</v>
      </c>
      <c r="DN23" s="19" t="s">
        <v>21</v>
      </c>
      <c r="DO23" s="19" t="s">
        <v>21</v>
      </c>
      <c r="DP23" s="19" t="s">
        <v>21</v>
      </c>
      <c r="DQ23" s="19" t="s">
        <v>21</v>
      </c>
      <c r="DR23" s="19" t="s">
        <v>21</v>
      </c>
      <c r="DS23" s="19" t="s">
        <v>21</v>
      </c>
      <c r="DT23" s="19" t="s">
        <v>21</v>
      </c>
      <c r="DU23" s="19" t="s">
        <v>21</v>
      </c>
      <c r="DV23" s="19" t="s">
        <v>21</v>
      </c>
      <c r="DW23" s="19" t="s">
        <v>21</v>
      </c>
      <c r="DX23" s="19" t="s">
        <v>21</v>
      </c>
      <c r="DY23" s="19" t="s">
        <v>21</v>
      </c>
      <c r="DZ23" s="19" t="s">
        <v>21</v>
      </c>
      <c r="EA23" s="19" t="s">
        <v>21</v>
      </c>
      <c r="EB23" s="19" t="s">
        <v>21</v>
      </c>
      <c r="EC23" s="19" t="s">
        <v>21</v>
      </c>
      <c r="ED23" s="19" t="s">
        <v>21</v>
      </c>
      <c r="EE23" s="19" t="s">
        <v>21</v>
      </c>
      <c r="EF23" s="19" t="s">
        <v>21</v>
      </c>
      <c r="EG23" s="19" t="s">
        <v>21</v>
      </c>
      <c r="EH23" s="19" t="s">
        <v>21</v>
      </c>
      <c r="EI23" s="19" t="s">
        <v>21</v>
      </c>
      <c r="EJ23" s="19" t="s">
        <v>21</v>
      </c>
      <c r="EK23" s="19" t="s">
        <v>21</v>
      </c>
      <c r="EL23" s="19" t="s">
        <v>21</v>
      </c>
      <c r="EM23" s="19" t="s">
        <v>21</v>
      </c>
      <c r="EN23" s="19" t="s">
        <v>21</v>
      </c>
      <c r="EO23" s="19" t="s">
        <v>21</v>
      </c>
      <c r="EP23" s="19" t="s">
        <v>21</v>
      </c>
      <c r="EQ23" s="19" t="s">
        <v>21</v>
      </c>
      <c r="ER23" s="19" t="s">
        <v>21</v>
      </c>
      <c r="ES23" s="19" t="s">
        <v>21</v>
      </c>
      <c r="ET23" s="19" t="s">
        <v>21</v>
      </c>
      <c r="EU23" s="19" t="s">
        <v>21</v>
      </c>
      <c r="EV23" s="19" t="s">
        <v>21</v>
      </c>
      <c r="EW23" s="19" t="s">
        <v>21</v>
      </c>
      <c r="EX23" s="19" t="s">
        <v>21</v>
      </c>
      <c r="EY23" s="19" t="s">
        <v>21</v>
      </c>
      <c r="EZ23" s="19" t="s">
        <v>21</v>
      </c>
      <c r="FA23" s="19" t="s">
        <v>21</v>
      </c>
      <c r="FB23" s="19" t="s">
        <v>21</v>
      </c>
      <c r="FC23" s="19" t="s">
        <v>21</v>
      </c>
      <c r="FD23" s="19" t="s">
        <v>21</v>
      </c>
      <c r="FE23" s="19" t="s">
        <v>21</v>
      </c>
      <c r="FF23" s="19" t="s">
        <v>21</v>
      </c>
      <c r="FG23" s="19" t="s">
        <v>21</v>
      </c>
      <c r="FH23" s="19" t="s">
        <v>21</v>
      </c>
      <c r="FI23" s="19" t="s">
        <v>21</v>
      </c>
      <c r="FJ23" s="19" t="s">
        <v>21</v>
      </c>
      <c r="FK23" s="19" t="s">
        <v>21</v>
      </c>
      <c r="FL23" s="19" t="s">
        <v>21</v>
      </c>
      <c r="FM23" s="19" t="s">
        <v>21</v>
      </c>
      <c r="FN23" s="19" t="s">
        <v>21</v>
      </c>
      <c r="FO23" s="19" t="s">
        <v>21</v>
      </c>
      <c r="FP23" s="19" t="s">
        <v>21</v>
      </c>
      <c r="FQ23" s="19" t="s">
        <v>21</v>
      </c>
      <c r="FR23" s="19" t="s">
        <v>21</v>
      </c>
      <c r="FS23" s="19" t="s">
        <v>21</v>
      </c>
      <c r="FT23" s="19" t="s">
        <v>21</v>
      </c>
      <c r="FU23" s="19" t="s">
        <v>21</v>
      </c>
      <c r="FV23" s="19" t="s">
        <v>21</v>
      </c>
      <c r="FW23" s="19" t="s">
        <v>21</v>
      </c>
      <c r="FX23" s="19" t="s">
        <v>21</v>
      </c>
      <c r="FY23" s="19" t="s">
        <v>21</v>
      </c>
      <c r="FZ23" s="19" t="s">
        <v>21</v>
      </c>
      <c r="GA23" s="19" t="s">
        <v>21</v>
      </c>
      <c r="GB23" s="19" t="s">
        <v>21</v>
      </c>
      <c r="GC23" s="19" t="s">
        <v>21</v>
      </c>
      <c r="GD23" s="19" t="s">
        <v>21</v>
      </c>
      <c r="GE23" s="19" t="s">
        <v>21</v>
      </c>
      <c r="GF23" s="19" t="s">
        <v>21</v>
      </c>
      <c r="GG23" s="19" t="s">
        <v>21</v>
      </c>
      <c r="GH23" s="19" t="s">
        <v>21</v>
      </c>
      <c r="GI23" s="19" t="s">
        <v>21</v>
      </c>
      <c r="GJ23" s="19" t="s">
        <v>21</v>
      </c>
      <c r="GK23" s="19" t="s">
        <v>21</v>
      </c>
      <c r="GL23" s="19" t="s">
        <v>21</v>
      </c>
      <c r="GM23" s="19" t="s">
        <v>21</v>
      </c>
      <c r="GN23" s="19" t="s">
        <v>21</v>
      </c>
      <c r="GO23" s="19" t="s">
        <v>21</v>
      </c>
      <c r="GP23" s="19" t="s">
        <v>21</v>
      </c>
      <c r="GQ23" s="19" t="s">
        <v>21</v>
      </c>
      <c r="GR23" s="19" t="s">
        <v>21</v>
      </c>
      <c r="GS23" s="19" t="s">
        <v>21</v>
      </c>
      <c r="GT23" s="19" t="s">
        <v>21</v>
      </c>
      <c r="GU23" s="19" t="s">
        <v>21</v>
      </c>
      <c r="GV23" s="19" t="s">
        <v>21</v>
      </c>
      <c r="GW23" s="19" t="s">
        <v>21</v>
      </c>
      <c r="GX23" s="19" t="s">
        <v>21</v>
      </c>
      <c r="GY23" s="19" t="s">
        <v>21</v>
      </c>
      <c r="GZ23" s="19" t="s">
        <v>21</v>
      </c>
      <c r="HA23" s="19" t="s">
        <v>21</v>
      </c>
      <c r="HB23" s="19" t="s">
        <v>21</v>
      </c>
      <c r="HC23" s="19" t="s">
        <v>21</v>
      </c>
      <c r="HD23" s="19" t="s">
        <v>21</v>
      </c>
      <c r="HE23" s="19" t="s">
        <v>21</v>
      </c>
      <c r="HF23" s="19" t="s">
        <v>21</v>
      </c>
      <c r="HG23" s="19" t="s">
        <v>21</v>
      </c>
      <c r="HH23" s="19" t="s">
        <v>21</v>
      </c>
      <c r="HI23" s="19" t="s">
        <v>21</v>
      </c>
      <c r="HJ23" s="19" t="s">
        <v>21</v>
      </c>
      <c r="HK23" s="19" t="s">
        <v>21</v>
      </c>
      <c r="HL23" s="19" t="s">
        <v>21</v>
      </c>
      <c r="HM23" s="19" t="s">
        <v>21</v>
      </c>
      <c r="HN23" s="19" t="s">
        <v>21</v>
      </c>
      <c r="HO23" s="19" t="s">
        <v>21</v>
      </c>
      <c r="HP23" s="19" t="s">
        <v>21</v>
      </c>
      <c r="HQ23" s="19" t="s">
        <v>21</v>
      </c>
      <c r="HR23" s="19" t="s">
        <v>21</v>
      </c>
      <c r="HS23" s="19" t="s">
        <v>21</v>
      </c>
      <c r="HT23" s="19" t="s">
        <v>21</v>
      </c>
      <c r="HU23" s="19" t="s">
        <v>21</v>
      </c>
      <c r="HV23" s="19" t="s">
        <v>21</v>
      </c>
      <c r="HW23" s="19" t="s">
        <v>21</v>
      </c>
      <c r="HX23" s="19" t="s">
        <v>21</v>
      </c>
      <c r="HY23" s="19" t="s">
        <v>21</v>
      </c>
      <c r="HZ23" s="19" t="s">
        <v>21</v>
      </c>
      <c r="IA23" s="19" t="s">
        <v>21</v>
      </c>
      <c r="IB23" s="19" t="s">
        <v>21</v>
      </c>
      <c r="IC23" s="19" t="s">
        <v>21</v>
      </c>
      <c r="ID23" s="19" t="s">
        <v>21</v>
      </c>
      <c r="IE23" s="19" t="s">
        <v>21</v>
      </c>
    </row>
    <row r="24" spans="1:239" s="7" customFormat="1" ht="13.5" customHeight="1" thickTop="1">
      <c r="A24" s="44" t="s">
        <v>18</v>
      </c>
      <c r="B24" s="25" t="s">
        <v>4</v>
      </c>
      <c r="C24" s="35">
        <f>C10*0.25%</f>
        <v>1.75425</v>
      </c>
      <c r="D24" s="35">
        <f>D10*0.25%</f>
        <v>1.44725</v>
      </c>
      <c r="E24" s="35">
        <f aca="true" t="shared" si="84" ref="E24:T24">E10*0.25%</f>
        <v>1.39525</v>
      </c>
      <c r="F24" s="35">
        <f t="shared" si="84"/>
        <v>0.35424999999999995</v>
      </c>
      <c r="G24" s="35">
        <f t="shared" si="84"/>
        <v>0.505</v>
      </c>
      <c r="H24" s="35">
        <f t="shared" si="84"/>
        <v>0.30225</v>
      </c>
      <c r="I24" s="35">
        <f t="shared" si="84"/>
        <v>0.34725</v>
      </c>
      <c r="J24" s="35">
        <f t="shared" si="84"/>
        <v>0.20225</v>
      </c>
      <c r="K24" s="35">
        <f t="shared" si="84"/>
        <v>0.20425000000000001</v>
      </c>
      <c r="L24" s="35">
        <f t="shared" si="84"/>
        <v>0.20425000000000001</v>
      </c>
      <c r="M24" s="35">
        <f t="shared" si="84"/>
        <v>0.20199999999999999</v>
      </c>
      <c r="N24" s="35">
        <f t="shared" si="84"/>
        <v>0.198</v>
      </c>
      <c r="O24" s="35">
        <f t="shared" si="84"/>
        <v>1.44125</v>
      </c>
      <c r="P24" s="35">
        <f t="shared" si="84"/>
        <v>0.20175</v>
      </c>
      <c r="Q24" s="35">
        <f t="shared" si="84"/>
        <v>0.193</v>
      </c>
      <c r="R24" s="35">
        <f t="shared" si="84"/>
        <v>0.65625</v>
      </c>
      <c r="S24" s="35">
        <f t="shared" si="84"/>
        <v>0.99425</v>
      </c>
      <c r="T24" s="35">
        <f t="shared" si="84"/>
        <v>1.2945</v>
      </c>
      <c r="U24" s="35">
        <f aca="true" t="shared" si="85" ref="U24:AZ24">U10*0.25%</f>
        <v>1.01</v>
      </c>
      <c r="V24" s="35">
        <f t="shared" si="85"/>
        <v>0.8725</v>
      </c>
      <c r="W24" s="35">
        <f t="shared" si="85"/>
        <v>0.45525</v>
      </c>
      <c r="X24" s="35">
        <f t="shared" si="85"/>
        <v>1.05575</v>
      </c>
      <c r="Y24" s="35">
        <f t="shared" si="85"/>
        <v>1.3007499999999999</v>
      </c>
      <c r="Z24" s="35">
        <f t="shared" si="85"/>
        <v>0.20149999999999998</v>
      </c>
      <c r="AA24" s="35">
        <f t="shared" si="85"/>
        <v>1.0715000000000001</v>
      </c>
      <c r="AB24" s="35">
        <f t="shared" si="85"/>
        <v>1.3315000000000001</v>
      </c>
      <c r="AC24" s="35">
        <f t="shared" si="85"/>
        <v>0.31175</v>
      </c>
      <c r="AD24" s="35">
        <f t="shared" si="85"/>
        <v>0.76775</v>
      </c>
      <c r="AE24" s="35">
        <f t="shared" si="85"/>
        <v>0.38175</v>
      </c>
      <c r="AF24" s="35">
        <f t="shared" si="85"/>
        <v>0.37174999999999997</v>
      </c>
      <c r="AG24" s="35">
        <f t="shared" si="85"/>
        <v>0.378</v>
      </c>
      <c r="AH24" s="35">
        <f t="shared" si="85"/>
        <v>0.38575000000000004</v>
      </c>
      <c r="AI24" s="35">
        <f t="shared" si="85"/>
        <v>0.379</v>
      </c>
      <c r="AJ24" s="35">
        <f t="shared" si="85"/>
        <v>0.3815</v>
      </c>
      <c r="AK24" s="35">
        <f t="shared" si="85"/>
        <v>0.3785</v>
      </c>
      <c r="AL24" s="35">
        <f t="shared" si="85"/>
        <v>0.37975000000000003</v>
      </c>
      <c r="AM24" s="35">
        <f t="shared" si="85"/>
        <v>0.5972500000000001</v>
      </c>
      <c r="AN24" s="35">
        <f t="shared" si="85"/>
        <v>0.34</v>
      </c>
      <c r="AO24" s="35">
        <f t="shared" si="85"/>
        <v>0.493</v>
      </c>
      <c r="AP24" s="35">
        <f t="shared" si="85"/>
        <v>0.36325</v>
      </c>
      <c r="AQ24" s="35">
        <f t="shared" si="85"/>
        <v>0.4035</v>
      </c>
      <c r="AR24" s="35">
        <f t="shared" si="85"/>
        <v>0.342</v>
      </c>
      <c r="AS24" s="35">
        <f t="shared" si="85"/>
        <v>0.34875</v>
      </c>
      <c r="AT24" s="35">
        <f t="shared" si="85"/>
        <v>0.331</v>
      </c>
      <c r="AU24" s="35">
        <f t="shared" si="85"/>
        <v>0.35424999999999995</v>
      </c>
      <c r="AV24" s="35">
        <f t="shared" si="85"/>
        <v>0.34925</v>
      </c>
      <c r="AW24" s="35">
        <f t="shared" si="85"/>
        <v>0.266</v>
      </c>
      <c r="AX24" s="35">
        <f t="shared" si="85"/>
        <v>0.34775</v>
      </c>
      <c r="AY24" s="35">
        <f t="shared" si="85"/>
        <v>0.344</v>
      </c>
      <c r="AZ24" s="35">
        <f t="shared" si="85"/>
        <v>0.32125</v>
      </c>
      <c r="BA24" s="35">
        <f aca="true" t="shared" si="86" ref="BA24:BQ24">BA10*0.25%</f>
        <v>0.34825000000000006</v>
      </c>
      <c r="BB24" s="35">
        <f t="shared" si="86"/>
        <v>0.413</v>
      </c>
      <c r="BC24" s="35">
        <f t="shared" si="86"/>
        <v>0.36625</v>
      </c>
      <c r="BD24" s="35">
        <f t="shared" si="86"/>
        <v>0.35850000000000004</v>
      </c>
      <c r="BE24" s="35">
        <f t="shared" si="86"/>
        <v>0.313</v>
      </c>
      <c r="BF24" s="35">
        <f t="shared" si="86"/>
        <v>0.20800000000000002</v>
      </c>
      <c r="BG24" s="35">
        <f t="shared" si="86"/>
        <v>0.31024999999999997</v>
      </c>
      <c r="BH24" s="35">
        <f t="shared" si="86"/>
        <v>0.326</v>
      </c>
      <c r="BI24" s="35">
        <f t="shared" si="86"/>
        <v>0.35625</v>
      </c>
      <c r="BJ24" s="35">
        <f t="shared" si="86"/>
        <v>0.408</v>
      </c>
      <c r="BK24" s="35">
        <f t="shared" si="86"/>
        <v>0.40950000000000003</v>
      </c>
      <c r="BL24" s="35">
        <f t="shared" si="86"/>
        <v>0.341</v>
      </c>
      <c r="BM24" s="35">
        <f t="shared" si="86"/>
        <v>0.349</v>
      </c>
      <c r="BN24" s="35">
        <f t="shared" si="86"/>
        <v>0.52275</v>
      </c>
      <c r="BO24" s="35">
        <f t="shared" si="86"/>
        <v>0.35075000000000006</v>
      </c>
      <c r="BP24" s="35">
        <f t="shared" si="86"/>
        <v>1.3755000000000002</v>
      </c>
      <c r="BQ24" s="35">
        <f t="shared" si="86"/>
        <v>0.20675000000000002</v>
      </c>
      <c r="BR24" s="35">
        <f aca="true" t="shared" si="87" ref="BR24:CZ24">BR10*0.25%</f>
        <v>0.1855</v>
      </c>
      <c r="BS24" s="35">
        <f t="shared" si="87"/>
        <v>0.27649999999999997</v>
      </c>
      <c r="BT24" s="35">
        <f t="shared" si="87"/>
        <v>0.1955</v>
      </c>
      <c r="BU24" s="35">
        <f t="shared" si="87"/>
        <v>0.19774999999999998</v>
      </c>
      <c r="BV24" s="35">
        <f t="shared" si="87"/>
        <v>0.20074999999999998</v>
      </c>
      <c r="BW24" s="35">
        <f t="shared" si="87"/>
        <v>1.4495</v>
      </c>
      <c r="BX24" s="35">
        <f t="shared" si="87"/>
        <v>1.4752500000000002</v>
      </c>
      <c r="BY24" s="35">
        <f t="shared" si="87"/>
        <v>0.8170000000000001</v>
      </c>
      <c r="BZ24" s="35">
        <f t="shared" si="87"/>
        <v>0.8625</v>
      </c>
      <c r="CA24" s="35">
        <f t="shared" si="87"/>
        <v>0.40625</v>
      </c>
      <c r="CB24" s="35">
        <f t="shared" si="87"/>
        <v>0.19975</v>
      </c>
      <c r="CC24" s="35">
        <f t="shared" si="87"/>
        <v>0.20325</v>
      </c>
      <c r="CD24" s="35">
        <f t="shared" si="87"/>
        <v>0.20625000000000002</v>
      </c>
      <c r="CE24" s="35">
        <f t="shared" si="87"/>
        <v>0.40950000000000003</v>
      </c>
      <c r="CF24" s="35">
        <f t="shared" si="87"/>
        <v>0.40825000000000006</v>
      </c>
      <c r="CG24" s="35">
        <f t="shared" si="87"/>
        <v>0.23800000000000002</v>
      </c>
      <c r="CH24" s="35">
        <f t="shared" si="87"/>
        <v>0.402</v>
      </c>
      <c r="CI24" s="35">
        <f t="shared" si="87"/>
        <v>0.27399999999999997</v>
      </c>
      <c r="CJ24" s="35">
        <f t="shared" si="87"/>
        <v>1.30525</v>
      </c>
      <c r="CK24" s="35">
        <f t="shared" si="87"/>
        <v>0.46125</v>
      </c>
      <c r="CL24" s="35">
        <f t="shared" si="87"/>
        <v>0.26275</v>
      </c>
      <c r="CM24" s="35">
        <f t="shared" si="87"/>
        <v>0.23399999999999999</v>
      </c>
      <c r="CN24" s="35">
        <f t="shared" si="87"/>
        <v>0.36875</v>
      </c>
      <c r="CO24" s="35">
        <f t="shared" si="87"/>
        <v>0.5095000000000001</v>
      </c>
      <c r="CP24" s="35">
        <f t="shared" si="87"/>
        <v>0.5375</v>
      </c>
      <c r="CQ24" s="35">
        <f t="shared" si="87"/>
        <v>0.58775</v>
      </c>
      <c r="CR24" s="35">
        <f t="shared" si="87"/>
        <v>0.38175</v>
      </c>
      <c r="CS24" s="35">
        <f t="shared" si="87"/>
        <v>0.3875</v>
      </c>
      <c r="CT24" s="35">
        <f t="shared" si="87"/>
        <v>0.17500000000000002</v>
      </c>
      <c r="CU24" s="35">
        <f t="shared" si="87"/>
        <v>0.17074999999999999</v>
      </c>
      <c r="CV24" s="35">
        <f t="shared" si="87"/>
        <v>0.282</v>
      </c>
      <c r="CW24" s="35">
        <f t="shared" si="87"/>
        <v>0.1905</v>
      </c>
      <c r="CX24" s="35">
        <f t="shared" si="87"/>
        <v>0.8305</v>
      </c>
      <c r="CY24" s="35">
        <f t="shared" si="87"/>
        <v>1.0135</v>
      </c>
      <c r="CZ24" s="35">
        <f t="shared" si="87"/>
        <v>1.1627500000000002</v>
      </c>
      <c r="DA24" s="35">
        <f>DA10*0.25%</f>
        <v>1.17025</v>
      </c>
      <c r="DB24" s="35">
        <f>DB10*0.25%</f>
        <v>0.27825</v>
      </c>
      <c r="DC24" s="35">
        <f>DC10*0.25%</f>
        <v>1.12575</v>
      </c>
      <c r="DD24" s="35">
        <f>DD10*0.25%</f>
        <v>1.4565000000000001</v>
      </c>
      <c r="DE24" s="35">
        <f>DE10*0.25%</f>
        <v>1.45425</v>
      </c>
      <c r="DF24" s="35">
        <f aca="true" t="shared" si="88" ref="DF24:EN24">DF10*0.25%</f>
        <v>1.48225</v>
      </c>
      <c r="DG24" s="35">
        <f t="shared" si="88"/>
        <v>0.9940000000000001</v>
      </c>
      <c r="DH24" s="35">
        <f t="shared" si="88"/>
        <v>1.001</v>
      </c>
      <c r="DI24" s="35">
        <f t="shared" si="88"/>
        <v>1.7594999999999998</v>
      </c>
      <c r="DJ24" s="35">
        <f t="shared" si="88"/>
        <v>1.38775</v>
      </c>
      <c r="DK24" s="35">
        <f t="shared" si="88"/>
        <v>0.86725</v>
      </c>
      <c r="DL24" s="35">
        <f t="shared" si="88"/>
        <v>0.517</v>
      </c>
      <c r="DM24" s="35">
        <f t="shared" si="88"/>
        <v>0.50625</v>
      </c>
      <c r="DN24" s="35">
        <f t="shared" si="88"/>
        <v>0.30175</v>
      </c>
      <c r="DO24" s="35">
        <f t="shared" si="88"/>
        <v>1.42725</v>
      </c>
      <c r="DP24" s="35">
        <f t="shared" si="88"/>
        <v>1.422</v>
      </c>
      <c r="DQ24" s="35">
        <f t="shared" si="88"/>
        <v>1.288</v>
      </c>
      <c r="DR24" s="35">
        <f t="shared" si="88"/>
        <v>0.34299999999999997</v>
      </c>
      <c r="DS24" s="35">
        <f t="shared" si="88"/>
        <v>0.37475</v>
      </c>
      <c r="DT24" s="35">
        <f t="shared" si="88"/>
        <v>0.34850000000000003</v>
      </c>
      <c r="DU24" s="35">
        <f t="shared" si="88"/>
        <v>0.27875</v>
      </c>
      <c r="DV24" s="35">
        <f t="shared" si="88"/>
        <v>0.34725</v>
      </c>
      <c r="DW24" s="35">
        <f t="shared" si="88"/>
        <v>0.4115</v>
      </c>
      <c r="DX24" s="35">
        <f t="shared" si="88"/>
        <v>0.34725</v>
      </c>
      <c r="DY24" s="35">
        <f t="shared" si="88"/>
        <v>0.29375</v>
      </c>
      <c r="DZ24" s="35">
        <f t="shared" si="88"/>
        <v>0.87625</v>
      </c>
      <c r="EA24" s="35">
        <f t="shared" si="88"/>
        <v>0.32625</v>
      </c>
      <c r="EB24" s="35">
        <f t="shared" si="88"/>
        <v>0.35325</v>
      </c>
      <c r="EC24" s="35">
        <f t="shared" si="88"/>
        <v>0.33825000000000005</v>
      </c>
      <c r="ED24" s="35">
        <f t="shared" si="88"/>
        <v>0.3655</v>
      </c>
      <c r="EE24" s="35">
        <f t="shared" si="88"/>
        <v>0.29925</v>
      </c>
      <c r="EF24" s="35">
        <f t="shared" si="88"/>
        <v>0.45525</v>
      </c>
      <c r="EG24" s="35">
        <f t="shared" si="88"/>
        <v>0.20500000000000002</v>
      </c>
      <c r="EH24" s="35">
        <f t="shared" si="88"/>
        <v>1.838</v>
      </c>
      <c r="EI24" s="35">
        <f t="shared" si="88"/>
        <v>0.8852500000000001</v>
      </c>
      <c r="EJ24" s="35">
        <f t="shared" si="88"/>
        <v>0.9550000000000001</v>
      </c>
      <c r="EK24" s="35">
        <f t="shared" si="88"/>
        <v>1.0925</v>
      </c>
      <c r="EL24" s="35">
        <f t="shared" si="88"/>
        <v>1.1195000000000002</v>
      </c>
      <c r="EM24" s="35">
        <f t="shared" si="88"/>
        <v>1.126</v>
      </c>
      <c r="EN24" s="35">
        <f t="shared" si="88"/>
        <v>1.155</v>
      </c>
      <c r="EO24" s="35">
        <f>EO10*0.25%</f>
        <v>1.14025</v>
      </c>
      <c r="EP24" s="35">
        <f>EP10*0.25%</f>
        <v>0.37875000000000003</v>
      </c>
      <c r="EQ24" s="35">
        <f>EQ10*0.25%</f>
        <v>0.376</v>
      </c>
      <c r="ER24" s="35">
        <f>ER10*0.25%</f>
        <v>0.38025</v>
      </c>
      <c r="ES24" s="35">
        <f>ES10*0.25%</f>
        <v>0.389</v>
      </c>
      <c r="ET24" s="35">
        <f aca="true" t="shared" si="89" ref="ET24:GB24">ET10*0.25%</f>
        <v>0.43950000000000006</v>
      </c>
      <c r="EU24" s="35">
        <f t="shared" si="89"/>
        <v>0.37975000000000003</v>
      </c>
      <c r="EV24" s="35">
        <f t="shared" si="89"/>
        <v>0.511</v>
      </c>
      <c r="EW24" s="35">
        <f t="shared" si="89"/>
        <v>0.32575000000000004</v>
      </c>
      <c r="EX24" s="35">
        <f t="shared" si="89"/>
        <v>1.6042500000000002</v>
      </c>
      <c r="EY24" s="35">
        <f t="shared" si="89"/>
        <v>1.4555000000000002</v>
      </c>
      <c r="EZ24" s="35">
        <f t="shared" si="89"/>
        <v>0.5975</v>
      </c>
      <c r="FA24" s="35">
        <f t="shared" si="89"/>
        <v>0.59575</v>
      </c>
      <c r="FB24" s="35">
        <f t="shared" si="89"/>
        <v>0.33425</v>
      </c>
      <c r="FC24" s="35">
        <f t="shared" si="89"/>
        <v>1.41775</v>
      </c>
      <c r="FD24" s="35">
        <f t="shared" si="89"/>
        <v>1.1025</v>
      </c>
      <c r="FE24" s="35">
        <f t="shared" si="89"/>
        <v>1.83575</v>
      </c>
      <c r="FF24" s="35">
        <f t="shared" si="89"/>
        <v>1.56525</v>
      </c>
      <c r="FG24" s="35">
        <f t="shared" si="89"/>
        <v>0.32675</v>
      </c>
      <c r="FH24" s="35">
        <f t="shared" si="89"/>
        <v>0.38799999999999996</v>
      </c>
      <c r="FI24" s="35">
        <f t="shared" si="89"/>
        <v>0.51325</v>
      </c>
      <c r="FJ24" s="35">
        <f t="shared" si="89"/>
        <v>1.18575</v>
      </c>
      <c r="FK24" s="35">
        <f t="shared" si="89"/>
        <v>1.1595</v>
      </c>
      <c r="FL24" s="35">
        <f t="shared" si="89"/>
        <v>1.00275</v>
      </c>
      <c r="FM24" s="35">
        <f t="shared" si="89"/>
        <v>1.003</v>
      </c>
      <c r="FN24" s="35">
        <f t="shared" si="89"/>
        <v>1.15425</v>
      </c>
      <c r="FO24" s="35">
        <f t="shared" si="89"/>
        <v>0.294</v>
      </c>
      <c r="FP24" s="35">
        <f t="shared" si="89"/>
        <v>0.336</v>
      </c>
      <c r="FQ24" s="35">
        <f t="shared" si="89"/>
        <v>0.36975</v>
      </c>
      <c r="FR24" s="35">
        <f t="shared" si="89"/>
        <v>0.35850000000000004</v>
      </c>
      <c r="FS24" s="35">
        <f t="shared" si="89"/>
        <v>0.14975</v>
      </c>
      <c r="FT24" s="35">
        <f t="shared" si="89"/>
        <v>0.15175000000000002</v>
      </c>
      <c r="FU24" s="35">
        <f t="shared" si="89"/>
        <v>1.6300000000000001</v>
      </c>
      <c r="FV24" s="35">
        <f t="shared" si="89"/>
        <v>1.361</v>
      </c>
      <c r="FW24" s="35">
        <f t="shared" si="89"/>
        <v>1.8430000000000002</v>
      </c>
      <c r="FX24" s="35">
        <f t="shared" si="89"/>
        <v>1.826</v>
      </c>
      <c r="FY24" s="35">
        <f t="shared" si="89"/>
        <v>1.7707499999999998</v>
      </c>
      <c r="FZ24" s="35">
        <f t="shared" si="89"/>
        <v>1.685</v>
      </c>
      <c r="GA24" s="35">
        <f t="shared" si="89"/>
        <v>1.68325</v>
      </c>
      <c r="GB24" s="35">
        <f t="shared" si="89"/>
        <v>1.31875</v>
      </c>
      <c r="GC24" s="35">
        <f>GC10*0.25%</f>
        <v>0.7155</v>
      </c>
      <c r="GD24" s="35">
        <f>GD10*0.25%</f>
        <v>0.99925</v>
      </c>
      <c r="GE24" s="35">
        <f>GE10*0.25%</f>
        <v>0.99775</v>
      </c>
      <c r="GF24" s="35">
        <f>GF10*0.25%</f>
        <v>1.0275</v>
      </c>
      <c r="GG24" s="35">
        <f>GG10*0.25%</f>
        <v>1.00925</v>
      </c>
      <c r="GH24" s="35">
        <f aca="true" t="shared" si="90" ref="GH24:GN24">GH10*0.25%</f>
        <v>0.39799999999999996</v>
      </c>
      <c r="GI24" s="35">
        <f t="shared" si="90"/>
        <v>0.38125000000000003</v>
      </c>
      <c r="GJ24" s="35">
        <f t="shared" si="90"/>
        <v>0.40325000000000005</v>
      </c>
      <c r="GK24" s="35">
        <f t="shared" si="90"/>
        <v>0.40625</v>
      </c>
      <c r="GL24" s="35">
        <f t="shared" si="90"/>
        <v>1.76125</v>
      </c>
      <c r="GM24" s="35">
        <f t="shared" si="90"/>
        <v>1.7292500000000002</v>
      </c>
      <c r="GN24" s="35">
        <f t="shared" si="90"/>
        <v>1.8825</v>
      </c>
      <c r="GO24" s="35">
        <f>GO10*0.25%</f>
        <v>0.30225</v>
      </c>
      <c r="GP24" s="35">
        <f aca="true" t="shared" si="91" ref="GP24:IA24">GP10*0.25%</f>
        <v>0.6032500000000001</v>
      </c>
      <c r="GQ24" s="35">
        <f t="shared" si="91"/>
        <v>0.2585</v>
      </c>
      <c r="GR24" s="35">
        <f t="shared" si="91"/>
        <v>0.30625</v>
      </c>
      <c r="GS24" s="35">
        <f t="shared" si="91"/>
        <v>0.336</v>
      </c>
      <c r="GT24" s="35">
        <f t="shared" si="91"/>
        <v>1.4155000000000002</v>
      </c>
      <c r="GU24" s="35">
        <f t="shared" si="91"/>
        <v>0.6895</v>
      </c>
      <c r="GV24" s="35">
        <f t="shared" si="91"/>
        <v>1.173</v>
      </c>
      <c r="GW24" s="35">
        <f t="shared" si="91"/>
        <v>0.628</v>
      </c>
      <c r="GX24" s="35">
        <f t="shared" si="91"/>
        <v>1.3772499999999999</v>
      </c>
      <c r="GY24" s="35">
        <f t="shared" si="91"/>
        <v>1.19</v>
      </c>
      <c r="GZ24" s="35">
        <f t="shared" si="91"/>
        <v>1.79675</v>
      </c>
      <c r="HA24" s="35">
        <f t="shared" si="91"/>
        <v>1.207</v>
      </c>
      <c r="HB24" s="35">
        <f t="shared" si="91"/>
        <v>1.3115</v>
      </c>
      <c r="HC24" s="35">
        <f t="shared" si="91"/>
        <v>1.32225</v>
      </c>
      <c r="HD24" s="35">
        <f t="shared" si="91"/>
        <v>1.42775</v>
      </c>
      <c r="HE24" s="35">
        <f t="shared" si="91"/>
        <v>1.40525</v>
      </c>
      <c r="HF24" s="35">
        <f t="shared" si="91"/>
        <v>1.4092500000000001</v>
      </c>
      <c r="HG24" s="35">
        <f t="shared" si="91"/>
        <v>0.50925</v>
      </c>
      <c r="HH24" s="35">
        <f t="shared" si="91"/>
        <v>0.8290000000000001</v>
      </c>
      <c r="HI24" s="35">
        <f t="shared" si="91"/>
        <v>1.2690000000000001</v>
      </c>
      <c r="HJ24" s="35">
        <f t="shared" si="91"/>
        <v>0.543</v>
      </c>
      <c r="HK24" s="35">
        <f t="shared" si="91"/>
        <v>1.34925</v>
      </c>
      <c r="HL24" s="35">
        <f t="shared" si="91"/>
        <v>1.9267500000000002</v>
      </c>
      <c r="HM24" s="35">
        <f t="shared" si="91"/>
        <v>1.1440000000000001</v>
      </c>
      <c r="HN24" s="35">
        <f t="shared" si="91"/>
        <v>1.15175</v>
      </c>
      <c r="HO24" s="35">
        <f t="shared" si="91"/>
        <v>1.1445</v>
      </c>
      <c r="HP24" s="35">
        <f t="shared" si="91"/>
        <v>0.43424999999999997</v>
      </c>
      <c r="HQ24" s="35">
        <f t="shared" si="91"/>
        <v>0.58575</v>
      </c>
      <c r="HR24" s="35">
        <f t="shared" si="91"/>
        <v>0.23750000000000002</v>
      </c>
      <c r="HS24" s="35">
        <f t="shared" si="91"/>
        <v>0.6907500000000001</v>
      </c>
      <c r="HT24" s="35">
        <f t="shared" si="91"/>
        <v>1.895</v>
      </c>
      <c r="HU24" s="35">
        <f t="shared" si="91"/>
        <v>1.3927500000000002</v>
      </c>
      <c r="HV24" s="35">
        <f t="shared" si="91"/>
        <v>1.41025</v>
      </c>
      <c r="HW24" s="35">
        <f t="shared" si="91"/>
        <v>1.28475</v>
      </c>
      <c r="HX24" s="35">
        <f t="shared" si="91"/>
        <v>1.35575</v>
      </c>
      <c r="HY24" s="35">
        <f t="shared" si="91"/>
        <v>0.3065</v>
      </c>
      <c r="HZ24" s="35">
        <f t="shared" si="91"/>
        <v>1.7930000000000001</v>
      </c>
      <c r="IA24" s="35">
        <f t="shared" si="91"/>
        <v>1.39125</v>
      </c>
      <c r="IB24" s="35">
        <f>IB10*0.25%</f>
        <v>0.29550000000000004</v>
      </c>
      <c r="IC24" s="35">
        <f>IC10*0.25%</f>
        <v>1.0055</v>
      </c>
      <c r="ID24" s="35">
        <f>ID10*0.25%</f>
        <v>1.308</v>
      </c>
      <c r="IE24" s="35">
        <f>IE10*0.25%</f>
        <v>2.1085</v>
      </c>
    </row>
    <row r="25" spans="1:239" s="7" customFormat="1" ht="13.5" customHeight="1">
      <c r="A25" s="42"/>
      <c r="B25" s="26" t="s">
        <v>13</v>
      </c>
      <c r="C25" s="20">
        <f>71.18*C24</f>
        <v>124.86751500000001</v>
      </c>
      <c r="D25" s="20">
        <f>71.18*D24</f>
        <v>103.01525500000001</v>
      </c>
      <c r="E25" s="20">
        <f aca="true" t="shared" si="92" ref="E25:T25">71.18*E24</f>
        <v>99.31389500000002</v>
      </c>
      <c r="F25" s="20">
        <f t="shared" si="92"/>
        <v>25.215515</v>
      </c>
      <c r="G25" s="20">
        <f t="shared" si="92"/>
        <v>35.9459</v>
      </c>
      <c r="H25" s="20">
        <f t="shared" si="92"/>
        <v>21.514155000000002</v>
      </c>
      <c r="I25" s="20">
        <f t="shared" si="92"/>
        <v>24.717255</v>
      </c>
      <c r="J25" s="20">
        <f t="shared" si="92"/>
        <v>14.396155000000002</v>
      </c>
      <c r="K25" s="20">
        <f t="shared" si="92"/>
        <v>14.538515000000002</v>
      </c>
      <c r="L25" s="20">
        <f t="shared" si="92"/>
        <v>14.538515000000002</v>
      </c>
      <c r="M25" s="20">
        <f t="shared" si="92"/>
        <v>14.37836</v>
      </c>
      <c r="N25" s="20">
        <f t="shared" si="92"/>
        <v>14.093640000000002</v>
      </c>
      <c r="O25" s="20">
        <f t="shared" si="92"/>
        <v>102.588175</v>
      </c>
      <c r="P25" s="20">
        <f t="shared" si="92"/>
        <v>14.360565000000003</v>
      </c>
      <c r="Q25" s="20">
        <f t="shared" si="92"/>
        <v>13.737740000000002</v>
      </c>
      <c r="R25" s="20">
        <f t="shared" si="92"/>
        <v>46.711875000000006</v>
      </c>
      <c r="S25" s="20">
        <f t="shared" si="92"/>
        <v>70.77071500000001</v>
      </c>
      <c r="T25" s="20">
        <f t="shared" si="92"/>
        <v>92.14251</v>
      </c>
      <c r="U25" s="20">
        <f aca="true" t="shared" si="93" ref="U25:AZ25">71.18*U24</f>
        <v>71.8918</v>
      </c>
      <c r="V25" s="20">
        <f t="shared" si="93"/>
        <v>62.10455000000001</v>
      </c>
      <c r="W25" s="20">
        <f t="shared" si="93"/>
        <v>32.404695000000004</v>
      </c>
      <c r="X25" s="20">
        <f t="shared" si="93"/>
        <v>75.148285</v>
      </c>
      <c r="Y25" s="20">
        <f t="shared" si="93"/>
        <v>92.587385</v>
      </c>
      <c r="Z25" s="20">
        <f t="shared" si="93"/>
        <v>14.34277</v>
      </c>
      <c r="AA25" s="20">
        <f t="shared" si="93"/>
        <v>76.26937000000001</v>
      </c>
      <c r="AB25" s="20">
        <f t="shared" si="93"/>
        <v>94.77617000000002</v>
      </c>
      <c r="AC25" s="20">
        <f t="shared" si="93"/>
        <v>22.190365000000003</v>
      </c>
      <c r="AD25" s="20">
        <f t="shared" si="93"/>
        <v>54.64844500000001</v>
      </c>
      <c r="AE25" s="20">
        <f t="shared" si="93"/>
        <v>27.172965</v>
      </c>
      <c r="AF25" s="20">
        <f t="shared" si="93"/>
        <v>26.461165</v>
      </c>
      <c r="AG25" s="20">
        <f t="shared" si="93"/>
        <v>26.906040000000004</v>
      </c>
      <c r="AH25" s="20">
        <f t="shared" si="93"/>
        <v>27.457685000000005</v>
      </c>
      <c r="AI25" s="20">
        <f t="shared" si="93"/>
        <v>26.977220000000003</v>
      </c>
      <c r="AJ25" s="20">
        <f t="shared" si="93"/>
        <v>27.155170000000002</v>
      </c>
      <c r="AK25" s="20">
        <f t="shared" si="93"/>
        <v>26.941630000000004</v>
      </c>
      <c r="AL25" s="20">
        <f t="shared" si="93"/>
        <v>27.030605000000005</v>
      </c>
      <c r="AM25" s="20">
        <f t="shared" si="93"/>
        <v>42.51225500000001</v>
      </c>
      <c r="AN25" s="20">
        <f t="shared" si="93"/>
        <v>24.201200000000004</v>
      </c>
      <c r="AO25" s="20">
        <f t="shared" si="93"/>
        <v>35.09174</v>
      </c>
      <c r="AP25" s="20">
        <f t="shared" si="93"/>
        <v>25.856135000000005</v>
      </c>
      <c r="AQ25" s="20">
        <f t="shared" si="93"/>
        <v>28.721130000000006</v>
      </c>
      <c r="AR25" s="20">
        <f t="shared" si="93"/>
        <v>24.343560000000004</v>
      </c>
      <c r="AS25" s="20">
        <f t="shared" si="93"/>
        <v>24.824025000000002</v>
      </c>
      <c r="AT25" s="20">
        <f t="shared" si="93"/>
        <v>23.560580000000005</v>
      </c>
      <c r="AU25" s="20">
        <f t="shared" si="93"/>
        <v>25.215515</v>
      </c>
      <c r="AV25" s="20">
        <f t="shared" si="93"/>
        <v>24.859615</v>
      </c>
      <c r="AW25" s="20">
        <f t="shared" si="93"/>
        <v>18.933880000000002</v>
      </c>
      <c r="AX25" s="20">
        <f t="shared" si="93"/>
        <v>24.752845000000004</v>
      </c>
      <c r="AY25" s="20">
        <f t="shared" si="93"/>
        <v>24.48592</v>
      </c>
      <c r="AZ25" s="20">
        <f t="shared" si="93"/>
        <v>22.866575</v>
      </c>
      <c r="BA25" s="20">
        <f aca="true" t="shared" si="94" ref="BA25:BQ25">71.18*BA24</f>
        <v>24.788435000000007</v>
      </c>
      <c r="BB25" s="20">
        <f t="shared" si="94"/>
        <v>29.39734</v>
      </c>
      <c r="BC25" s="20">
        <f t="shared" si="94"/>
        <v>26.069675000000004</v>
      </c>
      <c r="BD25" s="20">
        <f t="shared" si="94"/>
        <v>25.518030000000007</v>
      </c>
      <c r="BE25" s="20">
        <f t="shared" si="94"/>
        <v>22.27934</v>
      </c>
      <c r="BF25" s="20">
        <f t="shared" si="94"/>
        <v>14.805440000000003</v>
      </c>
      <c r="BG25" s="20">
        <f t="shared" si="94"/>
        <v>22.083595</v>
      </c>
      <c r="BH25" s="20">
        <f t="shared" si="94"/>
        <v>23.204680000000003</v>
      </c>
      <c r="BI25" s="20">
        <f t="shared" si="94"/>
        <v>25.357875000000003</v>
      </c>
      <c r="BJ25" s="20">
        <f t="shared" si="94"/>
        <v>29.04144</v>
      </c>
      <c r="BK25" s="20">
        <f t="shared" si="94"/>
        <v>29.148210000000006</v>
      </c>
      <c r="BL25" s="20">
        <f t="shared" si="94"/>
        <v>24.272380000000005</v>
      </c>
      <c r="BM25" s="20">
        <f t="shared" si="94"/>
        <v>24.841820000000002</v>
      </c>
      <c r="BN25" s="20">
        <f t="shared" si="94"/>
        <v>37.209345000000006</v>
      </c>
      <c r="BO25" s="20">
        <f t="shared" si="94"/>
        <v>24.966385000000006</v>
      </c>
      <c r="BP25" s="20">
        <f t="shared" si="94"/>
        <v>97.90809000000002</v>
      </c>
      <c r="BQ25" s="20">
        <f t="shared" si="94"/>
        <v>14.716465000000003</v>
      </c>
      <c r="BR25" s="20">
        <f aca="true" t="shared" si="95" ref="BR25:CZ25">71.18*BR24</f>
        <v>13.203890000000001</v>
      </c>
      <c r="BS25" s="20">
        <f t="shared" si="95"/>
        <v>19.68127</v>
      </c>
      <c r="BT25" s="20">
        <f t="shared" si="95"/>
        <v>13.915690000000001</v>
      </c>
      <c r="BU25" s="20">
        <f t="shared" si="95"/>
        <v>14.075845</v>
      </c>
      <c r="BV25" s="20">
        <f t="shared" si="95"/>
        <v>14.289385000000001</v>
      </c>
      <c r="BW25" s="20">
        <f t="shared" si="95"/>
        <v>103.17541000000001</v>
      </c>
      <c r="BX25" s="20">
        <f t="shared" si="95"/>
        <v>105.00829500000002</v>
      </c>
      <c r="BY25" s="20">
        <f t="shared" si="95"/>
        <v>58.15406000000001</v>
      </c>
      <c r="BZ25" s="20">
        <f t="shared" si="95"/>
        <v>61.39275000000001</v>
      </c>
      <c r="CA25" s="20">
        <f t="shared" si="95"/>
        <v>28.916875000000005</v>
      </c>
      <c r="CB25" s="20">
        <f t="shared" si="95"/>
        <v>14.218205000000003</v>
      </c>
      <c r="CC25" s="20">
        <f t="shared" si="95"/>
        <v>14.467335</v>
      </c>
      <c r="CD25" s="20">
        <f t="shared" si="95"/>
        <v>14.680875000000002</v>
      </c>
      <c r="CE25" s="20">
        <f t="shared" si="95"/>
        <v>29.148210000000006</v>
      </c>
      <c r="CF25" s="20">
        <f t="shared" si="95"/>
        <v>29.059235000000008</v>
      </c>
      <c r="CG25" s="20">
        <f t="shared" si="95"/>
        <v>16.94084</v>
      </c>
      <c r="CH25" s="20">
        <f t="shared" si="95"/>
        <v>28.614360000000005</v>
      </c>
      <c r="CI25" s="20">
        <f t="shared" si="95"/>
        <v>19.50332</v>
      </c>
      <c r="CJ25" s="20">
        <f t="shared" si="95"/>
        <v>92.907695</v>
      </c>
      <c r="CK25" s="20">
        <f t="shared" si="95"/>
        <v>32.831775</v>
      </c>
      <c r="CL25" s="20">
        <f t="shared" si="95"/>
        <v>18.702545</v>
      </c>
      <c r="CM25" s="20">
        <f t="shared" si="95"/>
        <v>16.65612</v>
      </c>
      <c r="CN25" s="20">
        <f t="shared" si="95"/>
        <v>26.247625000000003</v>
      </c>
      <c r="CO25" s="20">
        <f t="shared" si="95"/>
        <v>36.26621000000001</v>
      </c>
      <c r="CP25" s="20">
        <f t="shared" si="95"/>
        <v>38.25925</v>
      </c>
      <c r="CQ25" s="20">
        <f t="shared" si="95"/>
        <v>41.836045000000006</v>
      </c>
      <c r="CR25" s="20">
        <f t="shared" si="95"/>
        <v>27.172965</v>
      </c>
      <c r="CS25" s="20">
        <f t="shared" si="95"/>
        <v>27.582250000000002</v>
      </c>
      <c r="CT25" s="20">
        <f t="shared" si="95"/>
        <v>12.456500000000002</v>
      </c>
      <c r="CU25" s="20">
        <f t="shared" si="95"/>
        <v>12.153985</v>
      </c>
      <c r="CV25" s="20">
        <f t="shared" si="95"/>
        <v>20.07276</v>
      </c>
      <c r="CW25" s="20">
        <f t="shared" si="95"/>
        <v>13.559790000000001</v>
      </c>
      <c r="CX25" s="20">
        <f t="shared" si="95"/>
        <v>59.114990000000006</v>
      </c>
      <c r="CY25" s="20">
        <f t="shared" si="95"/>
        <v>72.14093000000001</v>
      </c>
      <c r="CZ25" s="20">
        <f t="shared" si="95"/>
        <v>82.76454500000003</v>
      </c>
      <c r="DA25" s="20">
        <f>71.18*DA24</f>
        <v>83.29839500000001</v>
      </c>
      <c r="DB25" s="20">
        <f>71.18*DB24</f>
        <v>19.805835000000002</v>
      </c>
      <c r="DC25" s="20">
        <f>71.18*DC24</f>
        <v>80.130885</v>
      </c>
      <c r="DD25" s="20">
        <f>71.18*DD24</f>
        <v>103.67367000000002</v>
      </c>
      <c r="DE25" s="20">
        <f>71.18*DE24</f>
        <v>103.51351500000001</v>
      </c>
      <c r="DF25" s="20">
        <f aca="true" t="shared" si="96" ref="DF25:EN25">71.18*DF24</f>
        <v>105.50655500000002</v>
      </c>
      <c r="DG25" s="20">
        <f t="shared" si="96"/>
        <v>70.75292000000002</v>
      </c>
      <c r="DH25" s="20">
        <f t="shared" si="96"/>
        <v>71.25118</v>
      </c>
      <c r="DI25" s="20">
        <f t="shared" si="96"/>
        <v>125.24121</v>
      </c>
      <c r="DJ25" s="20">
        <f t="shared" si="96"/>
        <v>98.78004500000002</v>
      </c>
      <c r="DK25" s="20">
        <f t="shared" si="96"/>
        <v>61.730855000000005</v>
      </c>
      <c r="DL25" s="20">
        <f t="shared" si="96"/>
        <v>36.80006</v>
      </c>
      <c r="DM25" s="20">
        <f t="shared" si="96"/>
        <v>36.034875</v>
      </c>
      <c r="DN25" s="20">
        <f t="shared" si="96"/>
        <v>21.478565000000003</v>
      </c>
      <c r="DO25" s="20">
        <f t="shared" si="96"/>
        <v>101.591655</v>
      </c>
      <c r="DP25" s="20">
        <f t="shared" si="96"/>
        <v>101.21796</v>
      </c>
      <c r="DQ25" s="20">
        <f t="shared" si="96"/>
        <v>91.67984000000001</v>
      </c>
      <c r="DR25" s="20">
        <f t="shared" si="96"/>
        <v>24.414740000000002</v>
      </c>
      <c r="DS25" s="20">
        <f t="shared" si="96"/>
        <v>26.674705000000003</v>
      </c>
      <c r="DT25" s="20">
        <f t="shared" si="96"/>
        <v>24.806230000000003</v>
      </c>
      <c r="DU25" s="20">
        <f t="shared" si="96"/>
        <v>19.841425</v>
      </c>
      <c r="DV25" s="20">
        <f t="shared" si="96"/>
        <v>24.717255</v>
      </c>
      <c r="DW25" s="20">
        <f t="shared" si="96"/>
        <v>29.290570000000002</v>
      </c>
      <c r="DX25" s="20">
        <f t="shared" si="96"/>
        <v>24.717255</v>
      </c>
      <c r="DY25" s="20">
        <f t="shared" si="96"/>
        <v>20.909125000000003</v>
      </c>
      <c r="DZ25" s="20">
        <f t="shared" si="96"/>
        <v>62.371475000000004</v>
      </c>
      <c r="EA25" s="20">
        <f t="shared" si="96"/>
        <v>23.222475000000003</v>
      </c>
      <c r="EB25" s="20">
        <f t="shared" si="96"/>
        <v>25.144335</v>
      </c>
      <c r="EC25" s="20">
        <f t="shared" si="96"/>
        <v>24.076635000000007</v>
      </c>
      <c r="ED25" s="20">
        <f t="shared" si="96"/>
        <v>26.01629</v>
      </c>
      <c r="EE25" s="20">
        <f t="shared" si="96"/>
        <v>21.300615000000004</v>
      </c>
      <c r="EF25" s="20">
        <f t="shared" si="96"/>
        <v>32.404695000000004</v>
      </c>
      <c r="EG25" s="20">
        <f t="shared" si="96"/>
        <v>14.591900000000003</v>
      </c>
      <c r="EH25" s="20">
        <f t="shared" si="96"/>
        <v>130.82884</v>
      </c>
      <c r="EI25" s="20">
        <f t="shared" si="96"/>
        <v>63.01209500000001</v>
      </c>
      <c r="EJ25" s="20">
        <f t="shared" si="96"/>
        <v>67.97690000000001</v>
      </c>
      <c r="EK25" s="20">
        <f t="shared" si="96"/>
        <v>77.76415000000001</v>
      </c>
      <c r="EL25" s="20">
        <f t="shared" si="96"/>
        <v>79.68601000000002</v>
      </c>
      <c r="EM25" s="20">
        <f t="shared" si="96"/>
        <v>80.14868</v>
      </c>
      <c r="EN25" s="20">
        <f t="shared" si="96"/>
        <v>82.2129</v>
      </c>
      <c r="EO25" s="20">
        <f>71.18*EO24</f>
        <v>81.16299500000001</v>
      </c>
      <c r="EP25" s="20">
        <f>71.18*EP24</f>
        <v>26.959425000000003</v>
      </c>
      <c r="EQ25" s="20">
        <f>71.18*EQ24</f>
        <v>26.763680000000004</v>
      </c>
      <c r="ER25" s="20">
        <f>71.18*ER24</f>
        <v>27.066195</v>
      </c>
      <c r="ES25" s="20">
        <f>71.18*ES24</f>
        <v>27.689020000000003</v>
      </c>
      <c r="ET25" s="20">
        <f aca="true" t="shared" si="97" ref="ET25:GB25">71.18*ET24</f>
        <v>31.283610000000007</v>
      </c>
      <c r="EU25" s="20">
        <f t="shared" si="97"/>
        <v>27.030605000000005</v>
      </c>
      <c r="EV25" s="20">
        <f t="shared" si="97"/>
        <v>36.372980000000005</v>
      </c>
      <c r="EW25" s="20">
        <f t="shared" si="97"/>
        <v>23.186885000000004</v>
      </c>
      <c r="EX25" s="20">
        <f t="shared" si="97"/>
        <v>114.19051500000002</v>
      </c>
      <c r="EY25" s="20">
        <f t="shared" si="97"/>
        <v>103.60249000000003</v>
      </c>
      <c r="EZ25" s="20">
        <f t="shared" si="97"/>
        <v>42.53005</v>
      </c>
      <c r="FA25" s="20">
        <f t="shared" si="97"/>
        <v>42.405485000000006</v>
      </c>
      <c r="FB25" s="20">
        <f t="shared" si="97"/>
        <v>23.791915000000003</v>
      </c>
      <c r="FC25" s="20">
        <f t="shared" si="97"/>
        <v>100.91544500000002</v>
      </c>
      <c r="FD25" s="20">
        <f t="shared" si="97"/>
        <v>78.47595000000001</v>
      </c>
      <c r="FE25" s="20">
        <f t="shared" si="97"/>
        <v>130.668685</v>
      </c>
      <c r="FF25" s="20">
        <f t="shared" si="97"/>
        <v>111.41449500000002</v>
      </c>
      <c r="FG25" s="20">
        <f t="shared" si="97"/>
        <v>23.258065000000002</v>
      </c>
      <c r="FH25" s="20">
        <f t="shared" si="97"/>
        <v>27.61784</v>
      </c>
      <c r="FI25" s="20">
        <f t="shared" si="97"/>
        <v>36.533135</v>
      </c>
      <c r="FJ25" s="20">
        <f t="shared" si="97"/>
        <v>84.40168500000001</v>
      </c>
      <c r="FK25" s="20">
        <f t="shared" si="97"/>
        <v>82.53321000000001</v>
      </c>
      <c r="FL25" s="20">
        <f t="shared" si="97"/>
        <v>71.37574500000001</v>
      </c>
      <c r="FM25" s="20">
        <f t="shared" si="97"/>
        <v>71.39354</v>
      </c>
      <c r="FN25" s="20">
        <f t="shared" si="97"/>
        <v>82.15951500000001</v>
      </c>
      <c r="FO25" s="20">
        <f t="shared" si="97"/>
        <v>20.92692</v>
      </c>
      <c r="FP25" s="20">
        <f t="shared" si="97"/>
        <v>23.916480000000004</v>
      </c>
      <c r="FQ25" s="20">
        <f t="shared" si="97"/>
        <v>26.318805000000005</v>
      </c>
      <c r="FR25" s="20">
        <f t="shared" si="97"/>
        <v>25.518030000000007</v>
      </c>
      <c r="FS25" s="20">
        <f t="shared" si="97"/>
        <v>10.659205</v>
      </c>
      <c r="FT25" s="20">
        <f t="shared" si="97"/>
        <v>10.801565000000002</v>
      </c>
      <c r="FU25" s="20">
        <f t="shared" si="97"/>
        <v>116.02340000000002</v>
      </c>
      <c r="FV25" s="20">
        <f t="shared" si="97"/>
        <v>96.87598000000001</v>
      </c>
      <c r="FW25" s="20">
        <f t="shared" si="97"/>
        <v>131.18474000000003</v>
      </c>
      <c r="FX25" s="20">
        <f t="shared" si="97"/>
        <v>129.97468</v>
      </c>
      <c r="FY25" s="20">
        <f t="shared" si="97"/>
        <v>126.041985</v>
      </c>
      <c r="FZ25" s="20">
        <f t="shared" si="97"/>
        <v>119.93830000000001</v>
      </c>
      <c r="GA25" s="20">
        <f t="shared" si="97"/>
        <v>119.81373500000001</v>
      </c>
      <c r="GB25" s="20">
        <f t="shared" si="97"/>
        <v>93.86862500000001</v>
      </c>
      <c r="GC25" s="20">
        <f>71.18*GC24</f>
        <v>50.92929000000001</v>
      </c>
      <c r="GD25" s="20">
        <f>71.18*GD24</f>
        <v>71.126615</v>
      </c>
      <c r="GE25" s="20">
        <f>71.18*GE24</f>
        <v>71.019845</v>
      </c>
      <c r="GF25" s="20">
        <f>71.18*GF24</f>
        <v>73.13745000000002</v>
      </c>
      <c r="GG25" s="20">
        <f>71.18*GG24</f>
        <v>71.83841500000001</v>
      </c>
      <c r="GH25" s="20">
        <f aca="true" t="shared" si="98" ref="GH25:GN25">71.18*GH24</f>
        <v>28.32964</v>
      </c>
      <c r="GI25" s="20">
        <f t="shared" si="98"/>
        <v>27.137375000000006</v>
      </c>
      <c r="GJ25" s="20">
        <f t="shared" si="98"/>
        <v>28.703335000000006</v>
      </c>
      <c r="GK25" s="20">
        <f t="shared" si="98"/>
        <v>28.916875000000005</v>
      </c>
      <c r="GL25" s="20">
        <f t="shared" si="98"/>
        <v>125.36577500000001</v>
      </c>
      <c r="GM25" s="20">
        <f t="shared" si="98"/>
        <v>123.08801500000003</v>
      </c>
      <c r="GN25" s="20">
        <f t="shared" si="98"/>
        <v>133.99635</v>
      </c>
      <c r="GO25" s="20">
        <f>71.18*GO24</f>
        <v>21.514155000000002</v>
      </c>
      <c r="GP25" s="20">
        <f aca="true" t="shared" si="99" ref="GP25:IA25">71.18*GP24</f>
        <v>42.93933500000001</v>
      </c>
      <c r="GQ25" s="20">
        <f t="shared" si="99"/>
        <v>18.40003</v>
      </c>
      <c r="GR25" s="20">
        <f t="shared" si="99"/>
        <v>21.798875000000002</v>
      </c>
      <c r="GS25" s="20">
        <f t="shared" si="99"/>
        <v>23.916480000000004</v>
      </c>
      <c r="GT25" s="20">
        <f t="shared" si="99"/>
        <v>100.75529000000003</v>
      </c>
      <c r="GU25" s="20">
        <f t="shared" si="99"/>
        <v>49.078610000000005</v>
      </c>
      <c r="GV25" s="20">
        <f t="shared" si="99"/>
        <v>83.49414000000002</v>
      </c>
      <c r="GW25" s="20">
        <f t="shared" si="99"/>
        <v>44.701040000000006</v>
      </c>
      <c r="GX25" s="20">
        <f t="shared" si="99"/>
        <v>98.032655</v>
      </c>
      <c r="GY25" s="20">
        <f t="shared" si="99"/>
        <v>84.7042</v>
      </c>
      <c r="GZ25" s="20">
        <f t="shared" si="99"/>
        <v>127.89266500000002</v>
      </c>
      <c r="HA25" s="20">
        <f t="shared" si="99"/>
        <v>85.91426000000001</v>
      </c>
      <c r="HB25" s="20">
        <f t="shared" si="99"/>
        <v>93.35257000000001</v>
      </c>
      <c r="HC25" s="20">
        <f t="shared" si="99"/>
        <v>94.117755</v>
      </c>
      <c r="HD25" s="20">
        <f t="shared" si="99"/>
        <v>101.62724500000002</v>
      </c>
      <c r="HE25" s="20">
        <f t="shared" si="99"/>
        <v>100.02569500000001</v>
      </c>
      <c r="HF25" s="20">
        <f t="shared" si="99"/>
        <v>100.31041500000002</v>
      </c>
      <c r="HG25" s="20">
        <f t="shared" si="99"/>
        <v>36.248415</v>
      </c>
      <c r="HH25" s="20">
        <f t="shared" si="99"/>
        <v>59.00822000000001</v>
      </c>
      <c r="HI25" s="20">
        <f t="shared" si="99"/>
        <v>90.32742000000002</v>
      </c>
      <c r="HJ25" s="20">
        <f t="shared" si="99"/>
        <v>38.650740000000006</v>
      </c>
      <c r="HK25" s="20">
        <f t="shared" si="99"/>
        <v>96.03961500000001</v>
      </c>
      <c r="HL25" s="20">
        <f t="shared" si="99"/>
        <v>137.14606500000002</v>
      </c>
      <c r="HM25" s="20">
        <f t="shared" si="99"/>
        <v>81.42992000000001</v>
      </c>
      <c r="HN25" s="20">
        <f t="shared" si="99"/>
        <v>81.98156500000002</v>
      </c>
      <c r="HO25" s="20">
        <f t="shared" si="99"/>
        <v>81.46551000000001</v>
      </c>
      <c r="HP25" s="20">
        <f t="shared" si="99"/>
        <v>30.909915</v>
      </c>
      <c r="HQ25" s="20">
        <f t="shared" si="99"/>
        <v>41.693685</v>
      </c>
      <c r="HR25" s="20">
        <f t="shared" si="99"/>
        <v>16.905250000000002</v>
      </c>
      <c r="HS25" s="20">
        <f t="shared" si="99"/>
        <v>49.16758500000001</v>
      </c>
      <c r="HT25" s="20">
        <f t="shared" si="99"/>
        <v>134.88610000000003</v>
      </c>
      <c r="HU25" s="20">
        <f t="shared" si="99"/>
        <v>99.13594500000002</v>
      </c>
      <c r="HV25" s="20">
        <f t="shared" si="99"/>
        <v>100.381595</v>
      </c>
      <c r="HW25" s="20">
        <f t="shared" si="99"/>
        <v>91.44850500000001</v>
      </c>
      <c r="HX25" s="20">
        <f t="shared" si="99"/>
        <v>96.50228500000001</v>
      </c>
      <c r="HY25" s="20">
        <f t="shared" si="99"/>
        <v>21.816670000000002</v>
      </c>
      <c r="HZ25" s="20">
        <f t="shared" si="99"/>
        <v>127.62574000000002</v>
      </c>
      <c r="IA25" s="20">
        <f t="shared" si="99"/>
        <v>99.02917500000002</v>
      </c>
      <c r="IB25" s="20">
        <f>71.18*IB24</f>
        <v>21.033690000000004</v>
      </c>
      <c r="IC25" s="20">
        <f>71.18*IC24</f>
        <v>71.57149000000001</v>
      </c>
      <c r="ID25" s="20">
        <f>71.18*ID24</f>
        <v>93.10344</v>
      </c>
      <c r="IE25" s="20">
        <f>71.18*IE24</f>
        <v>150.08303</v>
      </c>
    </row>
    <row r="26" spans="1:239" s="7" customFormat="1" ht="13.5" customHeight="1">
      <c r="A26" s="42"/>
      <c r="B26" s="26" t="s">
        <v>2</v>
      </c>
      <c r="C26" s="20">
        <f>C25/C9/12</f>
        <v>0.014829166666666666</v>
      </c>
      <c r="D26" s="20">
        <f>D25/D9/12</f>
        <v>0.01482916666666667</v>
      </c>
      <c r="E26" s="20">
        <f aca="true" t="shared" si="100" ref="E26:T26">E25/E9/12</f>
        <v>0.01482916666666667</v>
      </c>
      <c r="F26" s="20">
        <f t="shared" si="100"/>
        <v>0.01482916666666667</v>
      </c>
      <c r="G26" s="20">
        <f t="shared" si="100"/>
        <v>0.014829166666666666</v>
      </c>
      <c r="H26" s="20">
        <f t="shared" si="100"/>
        <v>0.01482916666666667</v>
      </c>
      <c r="I26" s="20">
        <f t="shared" si="100"/>
        <v>0.014829166666666666</v>
      </c>
      <c r="J26" s="20">
        <f t="shared" si="100"/>
        <v>0.01482916666666667</v>
      </c>
      <c r="K26" s="20">
        <f t="shared" si="100"/>
        <v>0.01482916666666667</v>
      </c>
      <c r="L26" s="20">
        <f t="shared" si="100"/>
        <v>0.01482916666666667</v>
      </c>
      <c r="M26" s="20">
        <f t="shared" si="100"/>
        <v>0.01482916666666667</v>
      </c>
      <c r="N26" s="20">
        <f t="shared" si="100"/>
        <v>0.01482916666666667</v>
      </c>
      <c r="O26" s="20">
        <f t="shared" si="100"/>
        <v>0.01482916666666667</v>
      </c>
      <c r="P26" s="20">
        <f t="shared" si="100"/>
        <v>0.01482916666666667</v>
      </c>
      <c r="Q26" s="20">
        <f t="shared" si="100"/>
        <v>0.01482916666666667</v>
      </c>
      <c r="R26" s="20">
        <f t="shared" si="100"/>
        <v>0.01482916666666667</v>
      </c>
      <c r="S26" s="20">
        <f t="shared" si="100"/>
        <v>0.01482916666666667</v>
      </c>
      <c r="T26" s="20">
        <f t="shared" si="100"/>
        <v>0.01482916666666667</v>
      </c>
      <c r="U26" s="20">
        <f aca="true" t="shared" si="101" ref="U26:AZ26">U25/U9/12</f>
        <v>0.014829166666666666</v>
      </c>
      <c r="V26" s="20">
        <f t="shared" si="101"/>
        <v>0.01482916666666667</v>
      </c>
      <c r="W26" s="20">
        <f t="shared" si="101"/>
        <v>0.01482916666666667</v>
      </c>
      <c r="X26" s="20">
        <f t="shared" si="101"/>
        <v>0.014829166666666666</v>
      </c>
      <c r="Y26" s="20">
        <f t="shared" si="101"/>
        <v>0.014829166666666666</v>
      </c>
      <c r="Z26" s="20">
        <f t="shared" si="101"/>
        <v>0.014829166666666666</v>
      </c>
      <c r="AA26" s="20">
        <f t="shared" si="101"/>
        <v>0.01482916666666667</v>
      </c>
      <c r="AB26" s="20">
        <f t="shared" si="101"/>
        <v>0.01482916666666667</v>
      </c>
      <c r="AC26" s="20">
        <f t="shared" si="101"/>
        <v>0.01482916666666667</v>
      </c>
      <c r="AD26" s="20">
        <f t="shared" si="101"/>
        <v>0.01482916666666667</v>
      </c>
      <c r="AE26" s="20">
        <f t="shared" si="101"/>
        <v>0.01482916666666667</v>
      </c>
      <c r="AF26" s="20">
        <f t="shared" si="101"/>
        <v>0.01482916666666667</v>
      </c>
      <c r="AG26" s="20">
        <f t="shared" si="101"/>
        <v>0.014829166666666671</v>
      </c>
      <c r="AH26" s="20">
        <f t="shared" si="101"/>
        <v>0.01482916666666667</v>
      </c>
      <c r="AI26" s="20">
        <f t="shared" si="101"/>
        <v>0.01482916666666667</v>
      </c>
      <c r="AJ26" s="20">
        <f t="shared" si="101"/>
        <v>0.01482916666666667</v>
      </c>
      <c r="AK26" s="20">
        <f t="shared" si="101"/>
        <v>0.01482916666666667</v>
      </c>
      <c r="AL26" s="20">
        <f t="shared" si="101"/>
        <v>0.01482916666666667</v>
      </c>
      <c r="AM26" s="20">
        <f t="shared" si="101"/>
        <v>0.014829166666666671</v>
      </c>
      <c r="AN26" s="20">
        <f t="shared" si="101"/>
        <v>0.01482916666666667</v>
      </c>
      <c r="AO26" s="20">
        <f t="shared" si="101"/>
        <v>0.01482916666666667</v>
      </c>
      <c r="AP26" s="20">
        <f t="shared" si="101"/>
        <v>0.01482916666666667</v>
      </c>
      <c r="AQ26" s="20">
        <f t="shared" si="101"/>
        <v>0.01482916666666667</v>
      </c>
      <c r="AR26" s="20">
        <f t="shared" si="101"/>
        <v>0.01482916666666667</v>
      </c>
      <c r="AS26" s="20">
        <f t="shared" si="101"/>
        <v>0.01482916666666667</v>
      </c>
      <c r="AT26" s="20">
        <f t="shared" si="101"/>
        <v>0.01482916666666667</v>
      </c>
      <c r="AU26" s="20">
        <f t="shared" si="101"/>
        <v>0.01482916666666667</v>
      </c>
      <c r="AV26" s="20">
        <f t="shared" si="101"/>
        <v>0.01482916666666667</v>
      </c>
      <c r="AW26" s="20">
        <f t="shared" si="101"/>
        <v>0.014829166666666666</v>
      </c>
      <c r="AX26" s="20">
        <f t="shared" si="101"/>
        <v>0.01482916666666667</v>
      </c>
      <c r="AY26" s="20">
        <f t="shared" si="101"/>
        <v>0.014829166666666666</v>
      </c>
      <c r="AZ26" s="20">
        <f t="shared" si="101"/>
        <v>0.014829166666666666</v>
      </c>
      <c r="BA26" s="20">
        <f aca="true" t="shared" si="102" ref="BA26:BQ26">BA25/BA9/12</f>
        <v>0.01482916666666667</v>
      </c>
      <c r="BB26" s="20">
        <f t="shared" si="102"/>
        <v>0.01482916666666667</v>
      </c>
      <c r="BC26" s="20">
        <f t="shared" si="102"/>
        <v>0.01482916666666667</v>
      </c>
      <c r="BD26" s="20">
        <f t="shared" si="102"/>
        <v>0.014829166666666671</v>
      </c>
      <c r="BE26" s="20">
        <f t="shared" si="102"/>
        <v>0.014829166666666666</v>
      </c>
      <c r="BF26" s="20">
        <f t="shared" si="102"/>
        <v>0.01482916666666667</v>
      </c>
      <c r="BG26" s="20">
        <f t="shared" si="102"/>
        <v>0.014829166666666666</v>
      </c>
      <c r="BH26" s="20">
        <f t="shared" si="102"/>
        <v>0.01482916666666667</v>
      </c>
      <c r="BI26" s="20">
        <f t="shared" si="102"/>
        <v>0.01482916666666667</v>
      </c>
      <c r="BJ26" s="20">
        <f t="shared" si="102"/>
        <v>0.01482916666666667</v>
      </c>
      <c r="BK26" s="20">
        <f t="shared" si="102"/>
        <v>0.01482916666666667</v>
      </c>
      <c r="BL26" s="20">
        <f t="shared" si="102"/>
        <v>0.01482916666666667</v>
      </c>
      <c r="BM26" s="20">
        <f t="shared" si="102"/>
        <v>0.01482916666666667</v>
      </c>
      <c r="BN26" s="20">
        <f t="shared" si="102"/>
        <v>0.01482916666666667</v>
      </c>
      <c r="BO26" s="20">
        <f t="shared" si="102"/>
        <v>0.01482916666666667</v>
      </c>
      <c r="BP26" s="20">
        <f t="shared" si="102"/>
        <v>0.01482916666666667</v>
      </c>
      <c r="BQ26" s="20">
        <f t="shared" si="102"/>
        <v>0.01482916666666667</v>
      </c>
      <c r="BR26" s="20">
        <f aca="true" t="shared" si="103" ref="BR26:CZ26">BR25/BR9/12</f>
        <v>0.014829166666666666</v>
      </c>
      <c r="BS26" s="20">
        <f t="shared" si="103"/>
        <v>0.01482916666666667</v>
      </c>
      <c r="BT26" s="20">
        <f t="shared" si="103"/>
        <v>0.01482916666666667</v>
      </c>
      <c r="BU26" s="20">
        <f t="shared" si="103"/>
        <v>0.014829166666666666</v>
      </c>
      <c r="BV26" s="20">
        <f t="shared" si="103"/>
        <v>0.01482916666666667</v>
      </c>
      <c r="BW26" s="20">
        <f t="shared" si="103"/>
        <v>0.01482916666666667</v>
      </c>
      <c r="BX26" s="20">
        <f t="shared" si="103"/>
        <v>0.01482916666666667</v>
      </c>
      <c r="BY26" s="20">
        <f t="shared" si="103"/>
        <v>0.01482916666666667</v>
      </c>
      <c r="BZ26" s="20">
        <f t="shared" si="103"/>
        <v>0.01482916666666667</v>
      </c>
      <c r="CA26" s="20">
        <f t="shared" si="103"/>
        <v>0.01482916666666667</v>
      </c>
      <c r="CB26" s="20">
        <f t="shared" si="103"/>
        <v>0.01482916666666667</v>
      </c>
      <c r="CC26" s="20">
        <f t="shared" si="103"/>
        <v>0.014829166666666666</v>
      </c>
      <c r="CD26" s="20">
        <f t="shared" si="103"/>
        <v>0.01482916666666667</v>
      </c>
      <c r="CE26" s="20">
        <f t="shared" si="103"/>
        <v>0.01482916666666667</v>
      </c>
      <c r="CF26" s="20">
        <f t="shared" si="103"/>
        <v>0.01482916666666667</v>
      </c>
      <c r="CG26" s="20">
        <f t="shared" si="103"/>
        <v>0.014829166666666666</v>
      </c>
      <c r="CH26" s="20">
        <f t="shared" si="103"/>
        <v>0.01482916666666667</v>
      </c>
      <c r="CI26" s="20">
        <f t="shared" si="103"/>
        <v>0.014829166666666666</v>
      </c>
      <c r="CJ26" s="20">
        <f t="shared" si="103"/>
        <v>0.014829166666666666</v>
      </c>
      <c r="CK26" s="20">
        <f t="shared" si="103"/>
        <v>0.014829166666666666</v>
      </c>
      <c r="CL26" s="20">
        <f t="shared" si="103"/>
        <v>0.01482916666666667</v>
      </c>
      <c r="CM26" s="20">
        <f t="shared" si="103"/>
        <v>0.01482916666666667</v>
      </c>
      <c r="CN26" s="20">
        <f t="shared" si="103"/>
        <v>0.01482916666666667</v>
      </c>
      <c r="CO26" s="20">
        <f t="shared" si="103"/>
        <v>0.01482916666666667</v>
      </c>
      <c r="CP26" s="20">
        <f t="shared" si="103"/>
        <v>0.014829166666666666</v>
      </c>
      <c r="CQ26" s="20">
        <f t="shared" si="103"/>
        <v>0.01482916666666667</v>
      </c>
      <c r="CR26" s="20">
        <f t="shared" si="103"/>
        <v>0.01482916666666667</v>
      </c>
      <c r="CS26" s="20">
        <f t="shared" si="103"/>
        <v>0.01482916666666667</v>
      </c>
      <c r="CT26" s="20">
        <f t="shared" si="103"/>
        <v>0.01482916666666667</v>
      </c>
      <c r="CU26" s="20">
        <f t="shared" si="103"/>
        <v>0.01482916666666667</v>
      </c>
      <c r="CV26" s="20">
        <f t="shared" si="103"/>
        <v>0.014829166666666666</v>
      </c>
      <c r="CW26" s="20">
        <f t="shared" si="103"/>
        <v>0.01482916666666667</v>
      </c>
      <c r="CX26" s="20">
        <f t="shared" si="103"/>
        <v>0.01482916666666667</v>
      </c>
      <c r="CY26" s="20">
        <f t="shared" si="103"/>
        <v>0.01482916666666667</v>
      </c>
      <c r="CZ26" s="20">
        <f t="shared" si="103"/>
        <v>0.014829166666666671</v>
      </c>
      <c r="DA26" s="20">
        <f>DA25/DA9/12</f>
        <v>0.01482916666666667</v>
      </c>
      <c r="DB26" s="20">
        <f>DB25/DB9/12</f>
        <v>0.01482916666666667</v>
      </c>
      <c r="DC26" s="20">
        <f>DC25/DC9/12</f>
        <v>0.014829166666666666</v>
      </c>
      <c r="DD26" s="20">
        <f>DD25/DD9/12</f>
        <v>0.01482916666666667</v>
      </c>
      <c r="DE26" s="20">
        <f>DE25/DE9/12</f>
        <v>0.014829166666666666</v>
      </c>
      <c r="DF26" s="20">
        <f aca="true" t="shared" si="104" ref="DF26:EN26">DF25/DF9/12</f>
        <v>0.014829166666666671</v>
      </c>
      <c r="DG26" s="20">
        <f t="shared" si="104"/>
        <v>0.01482916666666667</v>
      </c>
      <c r="DH26" s="20">
        <f t="shared" si="104"/>
        <v>0.01482916666666667</v>
      </c>
      <c r="DI26" s="20">
        <f t="shared" si="104"/>
        <v>0.014829166666666666</v>
      </c>
      <c r="DJ26" s="20">
        <f t="shared" si="104"/>
        <v>0.01482916666666667</v>
      </c>
      <c r="DK26" s="20">
        <f t="shared" si="104"/>
        <v>0.01482916666666667</v>
      </c>
      <c r="DL26" s="20">
        <f t="shared" si="104"/>
        <v>0.014829166666666666</v>
      </c>
      <c r="DM26" s="20">
        <f t="shared" si="104"/>
        <v>0.014829166666666666</v>
      </c>
      <c r="DN26" s="20">
        <f t="shared" si="104"/>
        <v>0.01482916666666667</v>
      </c>
      <c r="DO26" s="20">
        <f t="shared" si="104"/>
        <v>0.01482916666666667</v>
      </c>
      <c r="DP26" s="20">
        <f t="shared" si="104"/>
        <v>0.01482916666666667</v>
      </c>
      <c r="DQ26" s="20">
        <f t="shared" si="104"/>
        <v>0.014829166666666666</v>
      </c>
      <c r="DR26" s="20">
        <f t="shared" si="104"/>
        <v>0.01482916666666667</v>
      </c>
      <c r="DS26" s="20">
        <f t="shared" si="104"/>
        <v>0.01482916666666667</v>
      </c>
      <c r="DT26" s="20">
        <f t="shared" si="104"/>
        <v>0.01482916666666667</v>
      </c>
      <c r="DU26" s="20">
        <f t="shared" si="104"/>
        <v>0.014829166666666666</v>
      </c>
      <c r="DV26" s="20">
        <f t="shared" si="104"/>
        <v>0.014829166666666666</v>
      </c>
      <c r="DW26" s="20">
        <f t="shared" si="104"/>
        <v>0.01482916666666667</v>
      </c>
      <c r="DX26" s="20">
        <f t="shared" si="104"/>
        <v>0.014829166666666666</v>
      </c>
      <c r="DY26" s="20">
        <f t="shared" si="104"/>
        <v>0.01482916666666667</v>
      </c>
      <c r="DZ26" s="20">
        <f t="shared" si="104"/>
        <v>0.014829166666666666</v>
      </c>
      <c r="EA26" s="20">
        <f t="shared" si="104"/>
        <v>0.01482916666666667</v>
      </c>
      <c r="EB26" s="20">
        <f t="shared" si="104"/>
        <v>0.014829166666666666</v>
      </c>
      <c r="EC26" s="20">
        <f t="shared" si="104"/>
        <v>0.01482916666666667</v>
      </c>
      <c r="ED26" s="20">
        <f t="shared" si="104"/>
        <v>0.01482916666666667</v>
      </c>
      <c r="EE26" s="20">
        <f t="shared" si="104"/>
        <v>0.01482916666666667</v>
      </c>
      <c r="EF26" s="20">
        <f t="shared" si="104"/>
        <v>0.01482916666666667</v>
      </c>
      <c r="EG26" s="20">
        <f t="shared" si="104"/>
        <v>0.01482916666666667</v>
      </c>
      <c r="EH26" s="20">
        <f t="shared" si="104"/>
        <v>0.014829166666666666</v>
      </c>
      <c r="EI26" s="20">
        <f t="shared" si="104"/>
        <v>0.01482916666666667</v>
      </c>
      <c r="EJ26" s="20">
        <f t="shared" si="104"/>
        <v>0.01482916666666667</v>
      </c>
      <c r="EK26" s="20">
        <f t="shared" si="104"/>
        <v>0.01482916666666667</v>
      </c>
      <c r="EL26" s="20">
        <f t="shared" si="104"/>
        <v>0.014829166666666671</v>
      </c>
      <c r="EM26" s="20">
        <f t="shared" si="104"/>
        <v>0.014829166666666666</v>
      </c>
      <c r="EN26" s="20">
        <f t="shared" si="104"/>
        <v>0.014829166666666666</v>
      </c>
      <c r="EO26" s="20">
        <f>EO25/EO9/12</f>
        <v>0.01482916666666667</v>
      </c>
      <c r="EP26" s="20">
        <f>EP25/EP9/12</f>
        <v>0.01482916666666667</v>
      </c>
      <c r="EQ26" s="20">
        <f>EQ25/EQ9/12</f>
        <v>0.01482916666666667</v>
      </c>
      <c r="ER26" s="20">
        <f>ER25/ER9/12</f>
        <v>0.014829166666666666</v>
      </c>
      <c r="ES26" s="20">
        <f>ES25/ES9/12</f>
        <v>0.01482916666666667</v>
      </c>
      <c r="ET26" s="20">
        <f aca="true" t="shared" si="105" ref="ET26:GB26">ET25/ET9/12</f>
        <v>0.01482916666666667</v>
      </c>
      <c r="EU26" s="20">
        <f t="shared" si="105"/>
        <v>0.01482916666666667</v>
      </c>
      <c r="EV26" s="20">
        <f t="shared" si="105"/>
        <v>0.01482916666666667</v>
      </c>
      <c r="EW26" s="20">
        <f t="shared" si="105"/>
        <v>0.01482916666666667</v>
      </c>
      <c r="EX26" s="20">
        <f t="shared" si="105"/>
        <v>0.01482916666666667</v>
      </c>
      <c r="EY26" s="20">
        <f t="shared" si="105"/>
        <v>0.014829166666666671</v>
      </c>
      <c r="EZ26" s="20">
        <f t="shared" si="105"/>
        <v>0.01482916666666667</v>
      </c>
      <c r="FA26" s="20">
        <f t="shared" si="105"/>
        <v>0.01482916666666667</v>
      </c>
      <c r="FB26" s="20">
        <f t="shared" si="105"/>
        <v>0.01482916666666667</v>
      </c>
      <c r="FC26" s="20">
        <f t="shared" si="105"/>
        <v>0.01482916666666667</v>
      </c>
      <c r="FD26" s="20">
        <f t="shared" si="105"/>
        <v>0.01482916666666667</v>
      </c>
      <c r="FE26" s="20">
        <f t="shared" si="105"/>
        <v>0.01482916666666667</v>
      </c>
      <c r="FF26" s="20">
        <f t="shared" si="105"/>
        <v>0.01482916666666667</v>
      </c>
      <c r="FG26" s="20">
        <f t="shared" si="105"/>
        <v>0.01482916666666667</v>
      </c>
      <c r="FH26" s="20">
        <f t="shared" si="105"/>
        <v>0.01482916666666667</v>
      </c>
      <c r="FI26" s="20">
        <f t="shared" si="105"/>
        <v>0.014829166666666666</v>
      </c>
      <c r="FJ26" s="20">
        <f t="shared" si="105"/>
        <v>0.01482916666666667</v>
      </c>
      <c r="FK26" s="20">
        <f t="shared" si="105"/>
        <v>0.01482916666666667</v>
      </c>
      <c r="FL26" s="20">
        <f t="shared" si="105"/>
        <v>0.01482916666666667</v>
      </c>
      <c r="FM26" s="20">
        <f t="shared" si="105"/>
        <v>0.014829166666666666</v>
      </c>
      <c r="FN26" s="20">
        <f t="shared" si="105"/>
        <v>0.01482916666666667</v>
      </c>
      <c r="FO26" s="20">
        <f t="shared" si="105"/>
        <v>0.014829166666666666</v>
      </c>
      <c r="FP26" s="20">
        <f t="shared" si="105"/>
        <v>0.01482916666666667</v>
      </c>
      <c r="FQ26" s="20">
        <f t="shared" si="105"/>
        <v>0.01482916666666667</v>
      </c>
      <c r="FR26" s="20">
        <f t="shared" si="105"/>
        <v>0.014829166666666671</v>
      </c>
      <c r="FS26" s="20">
        <f t="shared" si="105"/>
        <v>0.014829166666666666</v>
      </c>
      <c r="FT26" s="20">
        <f t="shared" si="105"/>
        <v>0.01482916666666667</v>
      </c>
      <c r="FU26" s="20">
        <f t="shared" si="105"/>
        <v>0.01482916666666667</v>
      </c>
      <c r="FV26" s="20">
        <f t="shared" si="105"/>
        <v>0.01482916666666667</v>
      </c>
      <c r="FW26" s="20">
        <f t="shared" si="105"/>
        <v>0.01482916666666667</v>
      </c>
      <c r="FX26" s="20">
        <f t="shared" si="105"/>
        <v>0.01482916666666667</v>
      </c>
      <c r="FY26" s="20">
        <f t="shared" si="105"/>
        <v>0.014829166666666666</v>
      </c>
      <c r="FZ26" s="20">
        <f t="shared" si="105"/>
        <v>0.01482916666666667</v>
      </c>
      <c r="GA26" s="20">
        <f t="shared" si="105"/>
        <v>0.01482916666666667</v>
      </c>
      <c r="GB26" s="20">
        <f t="shared" si="105"/>
        <v>0.01482916666666667</v>
      </c>
      <c r="GC26" s="20">
        <f>GC25/GC9/12</f>
        <v>0.01482916666666667</v>
      </c>
      <c r="GD26" s="20">
        <f>GD25/GD9/12</f>
        <v>0.014829166666666666</v>
      </c>
      <c r="GE26" s="20">
        <f>GE25/GE9/12</f>
        <v>0.014829166666666666</v>
      </c>
      <c r="GF26" s="20">
        <f>GF25/GF9/12</f>
        <v>0.01482916666666667</v>
      </c>
      <c r="GG26" s="20">
        <f>GG25/GG9/12</f>
        <v>0.01482916666666667</v>
      </c>
      <c r="GH26" s="20">
        <f aca="true" t="shared" si="106" ref="GH26:GN26">GH25/GH9/12</f>
        <v>0.01482916666666667</v>
      </c>
      <c r="GI26" s="20">
        <f t="shared" si="106"/>
        <v>0.01482916666666667</v>
      </c>
      <c r="GJ26" s="20">
        <f t="shared" si="106"/>
        <v>0.01482916666666667</v>
      </c>
      <c r="GK26" s="20">
        <f t="shared" si="106"/>
        <v>0.01482916666666667</v>
      </c>
      <c r="GL26" s="20">
        <f t="shared" si="106"/>
        <v>0.01482916666666667</v>
      </c>
      <c r="GM26" s="20">
        <f t="shared" si="106"/>
        <v>0.01482916666666667</v>
      </c>
      <c r="GN26" s="20">
        <f t="shared" si="106"/>
        <v>0.014829166666666666</v>
      </c>
      <c r="GO26" s="20">
        <f>GO25/GO9/12</f>
        <v>0.01482916666666667</v>
      </c>
      <c r="GP26" s="20">
        <f aca="true" t="shared" si="107" ref="GP26:IA26">GP25/GP9/12</f>
        <v>0.01482916666666667</v>
      </c>
      <c r="GQ26" s="20">
        <f t="shared" si="107"/>
        <v>0.014829166666666666</v>
      </c>
      <c r="GR26" s="20">
        <f t="shared" si="107"/>
        <v>0.01482916666666667</v>
      </c>
      <c r="GS26" s="20">
        <f t="shared" si="107"/>
        <v>0.01482916666666667</v>
      </c>
      <c r="GT26" s="20">
        <f t="shared" si="107"/>
        <v>0.014829166666666671</v>
      </c>
      <c r="GU26" s="20">
        <f t="shared" si="107"/>
        <v>0.014829166666666666</v>
      </c>
      <c r="GV26" s="20">
        <f t="shared" si="107"/>
        <v>0.01482916666666667</v>
      </c>
      <c r="GW26" s="20">
        <f t="shared" si="107"/>
        <v>0.01482916666666667</v>
      </c>
      <c r="GX26" s="20">
        <f t="shared" si="107"/>
        <v>0.01482916666666667</v>
      </c>
      <c r="GY26" s="20">
        <f t="shared" si="107"/>
        <v>0.014829166666666666</v>
      </c>
      <c r="GZ26" s="20">
        <f t="shared" si="107"/>
        <v>0.01482916666666667</v>
      </c>
      <c r="HA26" s="20">
        <f t="shared" si="107"/>
        <v>0.01482916666666667</v>
      </c>
      <c r="HB26" s="20">
        <f t="shared" si="107"/>
        <v>0.01482916666666667</v>
      </c>
      <c r="HC26" s="20">
        <f t="shared" si="107"/>
        <v>0.01482916666666667</v>
      </c>
      <c r="HD26" s="20">
        <f t="shared" si="107"/>
        <v>0.01482916666666667</v>
      </c>
      <c r="HE26" s="20">
        <f t="shared" si="107"/>
        <v>0.01482916666666667</v>
      </c>
      <c r="HF26" s="20">
        <f t="shared" si="107"/>
        <v>0.01482916666666667</v>
      </c>
      <c r="HG26" s="20">
        <f t="shared" si="107"/>
        <v>0.01482916666666667</v>
      </c>
      <c r="HH26" s="20">
        <f t="shared" si="107"/>
        <v>0.01482916666666667</v>
      </c>
      <c r="HI26" s="20">
        <f t="shared" si="107"/>
        <v>0.01482916666666667</v>
      </c>
      <c r="HJ26" s="20">
        <f t="shared" si="107"/>
        <v>0.01482916666666667</v>
      </c>
      <c r="HK26" s="20">
        <f t="shared" si="107"/>
        <v>0.014829166666666666</v>
      </c>
      <c r="HL26" s="20">
        <f t="shared" si="107"/>
        <v>0.01482916666666667</v>
      </c>
      <c r="HM26" s="20">
        <f t="shared" si="107"/>
        <v>0.01482916666666667</v>
      </c>
      <c r="HN26" s="20">
        <f t="shared" si="107"/>
        <v>0.014829166666666671</v>
      </c>
      <c r="HO26" s="20">
        <f t="shared" si="107"/>
        <v>0.01482916666666667</v>
      </c>
      <c r="HP26" s="20">
        <f t="shared" si="107"/>
        <v>0.01482916666666667</v>
      </c>
      <c r="HQ26" s="20">
        <f t="shared" si="107"/>
        <v>0.014829166666666666</v>
      </c>
      <c r="HR26" s="20">
        <f t="shared" si="107"/>
        <v>0.01482916666666667</v>
      </c>
      <c r="HS26" s="20">
        <f t="shared" si="107"/>
        <v>0.01482916666666667</v>
      </c>
      <c r="HT26" s="20">
        <f t="shared" si="107"/>
        <v>0.01482916666666667</v>
      </c>
      <c r="HU26" s="20">
        <f t="shared" si="107"/>
        <v>0.01482916666666667</v>
      </c>
      <c r="HV26" s="20">
        <f t="shared" si="107"/>
        <v>0.014829166666666666</v>
      </c>
      <c r="HW26" s="20">
        <f t="shared" si="107"/>
        <v>0.01482916666666667</v>
      </c>
      <c r="HX26" s="20">
        <f t="shared" si="107"/>
        <v>0.014829166666666671</v>
      </c>
      <c r="HY26" s="20">
        <f t="shared" si="107"/>
        <v>0.01482916666666667</v>
      </c>
      <c r="HZ26" s="20">
        <f t="shared" si="107"/>
        <v>0.01482916666666667</v>
      </c>
      <c r="IA26" s="20">
        <f t="shared" si="107"/>
        <v>0.014829166666666671</v>
      </c>
      <c r="IB26" s="20">
        <f>IB25/IB9/12</f>
        <v>0.01482916666666667</v>
      </c>
      <c r="IC26" s="20">
        <f>IC25/IC9/12</f>
        <v>0.01482916666666667</v>
      </c>
      <c r="ID26" s="20">
        <f>ID25/ID9/12</f>
        <v>0.014829166666666666</v>
      </c>
      <c r="IE26" s="20">
        <f>IE25/IE9/12</f>
        <v>0.01482916666666667</v>
      </c>
    </row>
    <row r="27" spans="1:239" s="7" customFormat="1" ht="13.5" customHeight="1" thickBot="1">
      <c r="A27" s="43"/>
      <c r="B27" s="27" t="s">
        <v>0</v>
      </c>
      <c r="C27" s="34" t="s">
        <v>14</v>
      </c>
      <c r="D27" s="34" t="s">
        <v>14</v>
      </c>
      <c r="E27" s="34" t="s">
        <v>14</v>
      </c>
      <c r="F27" s="34" t="s">
        <v>14</v>
      </c>
      <c r="G27" s="34" t="s">
        <v>14</v>
      </c>
      <c r="H27" s="34" t="s">
        <v>14</v>
      </c>
      <c r="I27" s="34" t="s">
        <v>14</v>
      </c>
      <c r="J27" s="34" t="s">
        <v>14</v>
      </c>
      <c r="K27" s="34" t="s">
        <v>14</v>
      </c>
      <c r="L27" s="34" t="s">
        <v>14</v>
      </c>
      <c r="M27" s="34" t="s">
        <v>14</v>
      </c>
      <c r="N27" s="34" t="s">
        <v>14</v>
      </c>
      <c r="O27" s="34" t="s">
        <v>14</v>
      </c>
      <c r="P27" s="34" t="s">
        <v>14</v>
      </c>
      <c r="Q27" s="34" t="s">
        <v>14</v>
      </c>
      <c r="R27" s="34" t="s">
        <v>14</v>
      </c>
      <c r="S27" s="34" t="s">
        <v>14</v>
      </c>
      <c r="T27" s="34" t="s">
        <v>14</v>
      </c>
      <c r="U27" s="34" t="s">
        <v>14</v>
      </c>
      <c r="V27" s="34" t="s">
        <v>14</v>
      </c>
      <c r="W27" s="34" t="s">
        <v>14</v>
      </c>
      <c r="X27" s="34" t="s">
        <v>14</v>
      </c>
      <c r="Y27" s="34" t="s">
        <v>14</v>
      </c>
      <c r="Z27" s="34" t="s">
        <v>14</v>
      </c>
      <c r="AA27" s="34" t="s">
        <v>14</v>
      </c>
      <c r="AB27" s="34" t="s">
        <v>14</v>
      </c>
      <c r="AC27" s="34" t="s">
        <v>14</v>
      </c>
      <c r="AD27" s="34" t="s">
        <v>14</v>
      </c>
      <c r="AE27" s="34" t="s">
        <v>14</v>
      </c>
      <c r="AF27" s="34" t="s">
        <v>14</v>
      </c>
      <c r="AG27" s="34" t="s">
        <v>14</v>
      </c>
      <c r="AH27" s="34" t="s">
        <v>14</v>
      </c>
      <c r="AI27" s="34" t="s">
        <v>14</v>
      </c>
      <c r="AJ27" s="34" t="s">
        <v>14</v>
      </c>
      <c r="AK27" s="34" t="s">
        <v>14</v>
      </c>
      <c r="AL27" s="34" t="s">
        <v>14</v>
      </c>
      <c r="AM27" s="34" t="s">
        <v>14</v>
      </c>
      <c r="AN27" s="34" t="s">
        <v>14</v>
      </c>
      <c r="AO27" s="34" t="s">
        <v>14</v>
      </c>
      <c r="AP27" s="34" t="s">
        <v>14</v>
      </c>
      <c r="AQ27" s="34" t="s">
        <v>14</v>
      </c>
      <c r="AR27" s="34" t="s">
        <v>14</v>
      </c>
      <c r="AS27" s="34" t="s">
        <v>14</v>
      </c>
      <c r="AT27" s="34" t="s">
        <v>14</v>
      </c>
      <c r="AU27" s="34" t="s">
        <v>14</v>
      </c>
      <c r="AV27" s="34" t="s">
        <v>14</v>
      </c>
      <c r="AW27" s="34" t="s">
        <v>14</v>
      </c>
      <c r="AX27" s="34" t="s">
        <v>14</v>
      </c>
      <c r="AY27" s="34" t="s">
        <v>14</v>
      </c>
      <c r="AZ27" s="34" t="s">
        <v>14</v>
      </c>
      <c r="BA27" s="34" t="s">
        <v>14</v>
      </c>
      <c r="BB27" s="34" t="s">
        <v>14</v>
      </c>
      <c r="BC27" s="34" t="s">
        <v>14</v>
      </c>
      <c r="BD27" s="34" t="s">
        <v>14</v>
      </c>
      <c r="BE27" s="34" t="s">
        <v>14</v>
      </c>
      <c r="BF27" s="34" t="s">
        <v>14</v>
      </c>
      <c r="BG27" s="34" t="s">
        <v>14</v>
      </c>
      <c r="BH27" s="34" t="s">
        <v>14</v>
      </c>
      <c r="BI27" s="34" t="s">
        <v>14</v>
      </c>
      <c r="BJ27" s="34" t="s">
        <v>14</v>
      </c>
      <c r="BK27" s="34" t="s">
        <v>14</v>
      </c>
      <c r="BL27" s="34" t="s">
        <v>14</v>
      </c>
      <c r="BM27" s="34" t="s">
        <v>14</v>
      </c>
      <c r="BN27" s="34" t="s">
        <v>14</v>
      </c>
      <c r="BO27" s="34" t="s">
        <v>14</v>
      </c>
      <c r="BP27" s="34" t="s">
        <v>14</v>
      </c>
      <c r="BQ27" s="34" t="s">
        <v>14</v>
      </c>
      <c r="BR27" s="34" t="s">
        <v>14</v>
      </c>
      <c r="BS27" s="34" t="s">
        <v>14</v>
      </c>
      <c r="BT27" s="34" t="s">
        <v>14</v>
      </c>
      <c r="BU27" s="34" t="s">
        <v>14</v>
      </c>
      <c r="BV27" s="34" t="s">
        <v>14</v>
      </c>
      <c r="BW27" s="34" t="s">
        <v>14</v>
      </c>
      <c r="BX27" s="34" t="s">
        <v>14</v>
      </c>
      <c r="BY27" s="34" t="s">
        <v>14</v>
      </c>
      <c r="BZ27" s="34" t="s">
        <v>14</v>
      </c>
      <c r="CA27" s="34" t="s">
        <v>14</v>
      </c>
      <c r="CB27" s="34" t="s">
        <v>14</v>
      </c>
      <c r="CC27" s="34" t="s">
        <v>14</v>
      </c>
      <c r="CD27" s="34" t="s">
        <v>14</v>
      </c>
      <c r="CE27" s="34" t="s">
        <v>14</v>
      </c>
      <c r="CF27" s="34" t="s">
        <v>14</v>
      </c>
      <c r="CG27" s="34" t="s">
        <v>14</v>
      </c>
      <c r="CH27" s="34" t="s">
        <v>14</v>
      </c>
      <c r="CI27" s="34" t="s">
        <v>14</v>
      </c>
      <c r="CJ27" s="34" t="s">
        <v>14</v>
      </c>
      <c r="CK27" s="34" t="s">
        <v>14</v>
      </c>
      <c r="CL27" s="34" t="s">
        <v>14</v>
      </c>
      <c r="CM27" s="34" t="s">
        <v>14</v>
      </c>
      <c r="CN27" s="34" t="s">
        <v>14</v>
      </c>
      <c r="CO27" s="34" t="s">
        <v>14</v>
      </c>
      <c r="CP27" s="34" t="s">
        <v>14</v>
      </c>
      <c r="CQ27" s="34" t="s">
        <v>14</v>
      </c>
      <c r="CR27" s="34" t="s">
        <v>14</v>
      </c>
      <c r="CS27" s="34" t="s">
        <v>14</v>
      </c>
      <c r="CT27" s="34" t="s">
        <v>14</v>
      </c>
      <c r="CU27" s="34" t="s">
        <v>14</v>
      </c>
      <c r="CV27" s="34" t="s">
        <v>14</v>
      </c>
      <c r="CW27" s="34" t="s">
        <v>14</v>
      </c>
      <c r="CX27" s="34" t="s">
        <v>14</v>
      </c>
      <c r="CY27" s="34" t="s">
        <v>14</v>
      </c>
      <c r="CZ27" s="34" t="s">
        <v>14</v>
      </c>
      <c r="DA27" s="34" t="s">
        <v>14</v>
      </c>
      <c r="DB27" s="34" t="s">
        <v>14</v>
      </c>
      <c r="DC27" s="34" t="s">
        <v>14</v>
      </c>
      <c r="DD27" s="34" t="s">
        <v>14</v>
      </c>
      <c r="DE27" s="34" t="s">
        <v>14</v>
      </c>
      <c r="DF27" s="34" t="s">
        <v>14</v>
      </c>
      <c r="DG27" s="34" t="s">
        <v>14</v>
      </c>
      <c r="DH27" s="34" t="s">
        <v>14</v>
      </c>
      <c r="DI27" s="34" t="s">
        <v>14</v>
      </c>
      <c r="DJ27" s="34" t="s">
        <v>14</v>
      </c>
      <c r="DK27" s="34" t="s">
        <v>14</v>
      </c>
      <c r="DL27" s="34" t="s">
        <v>14</v>
      </c>
      <c r="DM27" s="34" t="s">
        <v>14</v>
      </c>
      <c r="DN27" s="34" t="s">
        <v>14</v>
      </c>
      <c r="DO27" s="34" t="s">
        <v>14</v>
      </c>
      <c r="DP27" s="34" t="s">
        <v>14</v>
      </c>
      <c r="DQ27" s="34" t="s">
        <v>14</v>
      </c>
      <c r="DR27" s="34" t="s">
        <v>14</v>
      </c>
      <c r="DS27" s="34" t="s">
        <v>14</v>
      </c>
      <c r="DT27" s="34" t="s">
        <v>14</v>
      </c>
      <c r="DU27" s="34" t="s">
        <v>14</v>
      </c>
      <c r="DV27" s="34" t="s">
        <v>14</v>
      </c>
      <c r="DW27" s="34" t="s">
        <v>14</v>
      </c>
      <c r="DX27" s="34" t="s">
        <v>14</v>
      </c>
      <c r="DY27" s="34" t="s">
        <v>14</v>
      </c>
      <c r="DZ27" s="34" t="s">
        <v>14</v>
      </c>
      <c r="EA27" s="34" t="s">
        <v>14</v>
      </c>
      <c r="EB27" s="34" t="s">
        <v>14</v>
      </c>
      <c r="EC27" s="34" t="s">
        <v>14</v>
      </c>
      <c r="ED27" s="34" t="s">
        <v>14</v>
      </c>
      <c r="EE27" s="34" t="s">
        <v>14</v>
      </c>
      <c r="EF27" s="34" t="s">
        <v>14</v>
      </c>
      <c r="EG27" s="34" t="s">
        <v>14</v>
      </c>
      <c r="EH27" s="34" t="s">
        <v>14</v>
      </c>
      <c r="EI27" s="34" t="s">
        <v>14</v>
      </c>
      <c r="EJ27" s="34" t="s">
        <v>14</v>
      </c>
      <c r="EK27" s="34" t="s">
        <v>14</v>
      </c>
      <c r="EL27" s="34" t="s">
        <v>14</v>
      </c>
      <c r="EM27" s="34" t="s">
        <v>14</v>
      </c>
      <c r="EN27" s="34" t="s">
        <v>14</v>
      </c>
      <c r="EO27" s="34" t="s">
        <v>14</v>
      </c>
      <c r="EP27" s="34" t="s">
        <v>14</v>
      </c>
      <c r="EQ27" s="34" t="s">
        <v>14</v>
      </c>
      <c r="ER27" s="34" t="s">
        <v>14</v>
      </c>
      <c r="ES27" s="34" t="s">
        <v>14</v>
      </c>
      <c r="ET27" s="34" t="s">
        <v>14</v>
      </c>
      <c r="EU27" s="34" t="s">
        <v>14</v>
      </c>
      <c r="EV27" s="34" t="s">
        <v>14</v>
      </c>
      <c r="EW27" s="34" t="s">
        <v>14</v>
      </c>
      <c r="EX27" s="34" t="s">
        <v>14</v>
      </c>
      <c r="EY27" s="34" t="s">
        <v>14</v>
      </c>
      <c r="EZ27" s="34" t="s">
        <v>14</v>
      </c>
      <c r="FA27" s="34" t="s">
        <v>14</v>
      </c>
      <c r="FB27" s="34" t="s">
        <v>14</v>
      </c>
      <c r="FC27" s="34" t="s">
        <v>14</v>
      </c>
      <c r="FD27" s="34" t="s">
        <v>14</v>
      </c>
      <c r="FE27" s="34" t="s">
        <v>14</v>
      </c>
      <c r="FF27" s="34" t="s">
        <v>14</v>
      </c>
      <c r="FG27" s="34" t="s">
        <v>14</v>
      </c>
      <c r="FH27" s="34" t="s">
        <v>14</v>
      </c>
      <c r="FI27" s="34" t="s">
        <v>14</v>
      </c>
      <c r="FJ27" s="34" t="s">
        <v>14</v>
      </c>
      <c r="FK27" s="34" t="s">
        <v>14</v>
      </c>
      <c r="FL27" s="34" t="s">
        <v>14</v>
      </c>
      <c r="FM27" s="34" t="s">
        <v>14</v>
      </c>
      <c r="FN27" s="34" t="s">
        <v>14</v>
      </c>
      <c r="FO27" s="34" t="s">
        <v>14</v>
      </c>
      <c r="FP27" s="34" t="s">
        <v>14</v>
      </c>
      <c r="FQ27" s="34" t="s">
        <v>14</v>
      </c>
      <c r="FR27" s="34" t="s">
        <v>14</v>
      </c>
      <c r="FS27" s="34" t="s">
        <v>14</v>
      </c>
      <c r="FT27" s="34" t="s">
        <v>14</v>
      </c>
      <c r="FU27" s="34" t="s">
        <v>14</v>
      </c>
      <c r="FV27" s="34" t="s">
        <v>14</v>
      </c>
      <c r="FW27" s="34" t="s">
        <v>14</v>
      </c>
      <c r="FX27" s="34" t="s">
        <v>14</v>
      </c>
      <c r="FY27" s="34" t="s">
        <v>14</v>
      </c>
      <c r="FZ27" s="34" t="s">
        <v>14</v>
      </c>
      <c r="GA27" s="34" t="s">
        <v>14</v>
      </c>
      <c r="GB27" s="34" t="s">
        <v>14</v>
      </c>
      <c r="GC27" s="34" t="s">
        <v>14</v>
      </c>
      <c r="GD27" s="34" t="s">
        <v>14</v>
      </c>
      <c r="GE27" s="34" t="s">
        <v>14</v>
      </c>
      <c r="GF27" s="34" t="s">
        <v>14</v>
      </c>
      <c r="GG27" s="34" t="s">
        <v>14</v>
      </c>
      <c r="GH27" s="34" t="s">
        <v>14</v>
      </c>
      <c r="GI27" s="34" t="s">
        <v>14</v>
      </c>
      <c r="GJ27" s="34" t="s">
        <v>14</v>
      </c>
      <c r="GK27" s="34" t="s">
        <v>14</v>
      </c>
      <c r="GL27" s="34" t="s">
        <v>14</v>
      </c>
      <c r="GM27" s="34" t="s">
        <v>14</v>
      </c>
      <c r="GN27" s="34" t="s">
        <v>14</v>
      </c>
      <c r="GO27" s="34" t="s">
        <v>14</v>
      </c>
      <c r="GP27" s="34" t="s">
        <v>14</v>
      </c>
      <c r="GQ27" s="34" t="s">
        <v>14</v>
      </c>
      <c r="GR27" s="34" t="s">
        <v>14</v>
      </c>
      <c r="GS27" s="34" t="s">
        <v>14</v>
      </c>
      <c r="GT27" s="34" t="s">
        <v>14</v>
      </c>
      <c r="GU27" s="34" t="s">
        <v>14</v>
      </c>
      <c r="GV27" s="34" t="s">
        <v>14</v>
      </c>
      <c r="GW27" s="34" t="s">
        <v>14</v>
      </c>
      <c r="GX27" s="34" t="s">
        <v>14</v>
      </c>
      <c r="GY27" s="34" t="s">
        <v>14</v>
      </c>
      <c r="GZ27" s="34" t="s">
        <v>14</v>
      </c>
      <c r="HA27" s="34" t="s">
        <v>14</v>
      </c>
      <c r="HB27" s="34" t="s">
        <v>14</v>
      </c>
      <c r="HC27" s="34" t="s">
        <v>14</v>
      </c>
      <c r="HD27" s="34" t="s">
        <v>14</v>
      </c>
      <c r="HE27" s="34" t="s">
        <v>14</v>
      </c>
      <c r="HF27" s="34" t="s">
        <v>14</v>
      </c>
      <c r="HG27" s="34" t="s">
        <v>14</v>
      </c>
      <c r="HH27" s="34" t="s">
        <v>14</v>
      </c>
      <c r="HI27" s="34" t="s">
        <v>14</v>
      </c>
      <c r="HJ27" s="34" t="s">
        <v>14</v>
      </c>
      <c r="HK27" s="34" t="s">
        <v>14</v>
      </c>
      <c r="HL27" s="34" t="s">
        <v>14</v>
      </c>
      <c r="HM27" s="34" t="s">
        <v>14</v>
      </c>
      <c r="HN27" s="34" t="s">
        <v>14</v>
      </c>
      <c r="HO27" s="34" t="s">
        <v>14</v>
      </c>
      <c r="HP27" s="34" t="s">
        <v>14</v>
      </c>
      <c r="HQ27" s="34" t="s">
        <v>14</v>
      </c>
      <c r="HR27" s="34" t="s">
        <v>14</v>
      </c>
      <c r="HS27" s="34" t="s">
        <v>14</v>
      </c>
      <c r="HT27" s="34" t="s">
        <v>14</v>
      </c>
      <c r="HU27" s="34" t="s">
        <v>14</v>
      </c>
      <c r="HV27" s="34" t="s">
        <v>14</v>
      </c>
      <c r="HW27" s="34" t="s">
        <v>14</v>
      </c>
      <c r="HX27" s="34" t="s">
        <v>14</v>
      </c>
      <c r="HY27" s="34" t="s">
        <v>14</v>
      </c>
      <c r="HZ27" s="34" t="s">
        <v>14</v>
      </c>
      <c r="IA27" s="34" t="s">
        <v>14</v>
      </c>
      <c r="IB27" s="34" t="s">
        <v>14</v>
      </c>
      <c r="IC27" s="34" t="s">
        <v>14</v>
      </c>
      <c r="ID27" s="34" t="s">
        <v>14</v>
      </c>
      <c r="IE27" s="34" t="s">
        <v>14</v>
      </c>
    </row>
    <row r="28" spans="1:239" s="7" customFormat="1" ht="13.5" customHeight="1" thickTop="1">
      <c r="A28" s="44" t="s">
        <v>19</v>
      </c>
      <c r="B28" s="25" t="s">
        <v>5</v>
      </c>
      <c r="C28" s="21">
        <f aca="true" t="shared" si="108" ref="C28:J28">C10*0.48%</f>
        <v>3.36816</v>
      </c>
      <c r="D28" s="21">
        <f t="shared" si="108"/>
        <v>2.77872</v>
      </c>
      <c r="E28" s="21">
        <f t="shared" si="108"/>
        <v>2.67888</v>
      </c>
      <c r="F28" s="21">
        <f t="shared" si="108"/>
        <v>0.6801599999999999</v>
      </c>
      <c r="G28" s="21">
        <f t="shared" si="108"/>
        <v>0.9695999999999999</v>
      </c>
      <c r="H28" s="21">
        <f t="shared" si="108"/>
        <v>0.58032</v>
      </c>
      <c r="I28" s="21">
        <f t="shared" si="108"/>
        <v>0.66672</v>
      </c>
      <c r="J28" s="21">
        <f t="shared" si="108"/>
        <v>0.38832</v>
      </c>
      <c r="K28" s="21">
        <f>K10*0.7%</f>
        <v>0.5719</v>
      </c>
      <c r="L28" s="21">
        <f>L10*0.7%</f>
        <v>0.5719</v>
      </c>
      <c r="M28" s="21">
        <f>M10*0.7%</f>
        <v>0.5655999999999999</v>
      </c>
      <c r="N28" s="21">
        <f aca="true" t="shared" si="109" ref="N28:S28">N10*0.48%</f>
        <v>0.38016</v>
      </c>
      <c r="O28" s="21">
        <f t="shared" si="109"/>
        <v>2.7672</v>
      </c>
      <c r="P28" s="21">
        <f t="shared" si="109"/>
        <v>0.38736</v>
      </c>
      <c r="Q28" s="21">
        <f t="shared" si="109"/>
        <v>0.37056</v>
      </c>
      <c r="R28" s="21">
        <f t="shared" si="109"/>
        <v>1.2599999999999998</v>
      </c>
      <c r="S28" s="21">
        <f t="shared" si="109"/>
        <v>1.9089599999999998</v>
      </c>
      <c r="T28" s="21">
        <f>T10*0.48%</f>
        <v>2.4854399999999996</v>
      </c>
      <c r="U28" s="21">
        <f>U10*0.48%</f>
        <v>1.9391999999999998</v>
      </c>
      <c r="V28" s="21">
        <f>V10*0.7%</f>
        <v>2.4429999999999996</v>
      </c>
      <c r="W28" s="21">
        <f>W10*0.7%</f>
        <v>1.2746999999999997</v>
      </c>
      <c r="X28" s="21">
        <f>X10*0.7%</f>
        <v>2.9560999999999997</v>
      </c>
      <c r="Y28" s="21">
        <f aca="true" t="shared" si="110" ref="Y28:AJ28">Y10*0.48%</f>
        <v>2.4974399999999997</v>
      </c>
      <c r="Z28" s="21">
        <f t="shared" si="110"/>
        <v>0.38687999999999995</v>
      </c>
      <c r="AA28" s="21">
        <f t="shared" si="110"/>
        <v>2.05728</v>
      </c>
      <c r="AB28" s="21">
        <f t="shared" si="110"/>
        <v>2.55648</v>
      </c>
      <c r="AC28" s="21">
        <f t="shared" si="110"/>
        <v>0.59856</v>
      </c>
      <c r="AD28" s="21">
        <f t="shared" si="110"/>
        <v>1.47408</v>
      </c>
      <c r="AE28" s="21">
        <f t="shared" si="110"/>
        <v>0.7329599999999998</v>
      </c>
      <c r="AF28" s="21">
        <f t="shared" si="110"/>
        <v>0.7137599999999998</v>
      </c>
      <c r="AG28" s="21">
        <f t="shared" si="110"/>
        <v>0.7257599999999998</v>
      </c>
      <c r="AH28" s="21">
        <f t="shared" si="110"/>
        <v>0.74064</v>
      </c>
      <c r="AI28" s="21">
        <f t="shared" si="110"/>
        <v>0.7276799999999999</v>
      </c>
      <c r="AJ28" s="21">
        <f t="shared" si="110"/>
        <v>0.7324799999999999</v>
      </c>
      <c r="AK28" s="21">
        <f>AK10*0.7%</f>
        <v>1.0597999999999999</v>
      </c>
      <c r="AL28" s="21">
        <f>AL10*0.7%</f>
        <v>1.0633</v>
      </c>
      <c r="AM28" s="21">
        <f>AM10*0.7%</f>
        <v>1.6723</v>
      </c>
      <c r="AN28" s="21">
        <f>AN10*0.48%</f>
        <v>0.6527999999999999</v>
      </c>
      <c r="AO28" s="21">
        <f>AO10*0.48%</f>
        <v>0.9465599999999998</v>
      </c>
      <c r="AP28" s="21">
        <f>AP10*0.48%</f>
        <v>0.69744</v>
      </c>
      <c r="AQ28" s="21">
        <f>AQ10*0.48%</f>
        <v>0.77472</v>
      </c>
      <c r="AR28" s="21">
        <f>AR10*0.48%</f>
        <v>0.65664</v>
      </c>
      <c r="AS28" s="21">
        <f aca="true" t="shared" si="111" ref="AS28:BL28">AS10*0.48%</f>
        <v>0.6696</v>
      </c>
      <c r="AT28" s="21">
        <f t="shared" si="111"/>
        <v>0.63552</v>
      </c>
      <c r="AU28" s="21">
        <f t="shared" si="111"/>
        <v>0.6801599999999999</v>
      </c>
      <c r="AV28" s="21">
        <f t="shared" si="111"/>
        <v>0.6705599999999999</v>
      </c>
      <c r="AW28" s="21">
        <f t="shared" si="111"/>
        <v>0.51072</v>
      </c>
      <c r="AX28" s="21">
        <f t="shared" si="111"/>
        <v>0.6676799999999999</v>
      </c>
      <c r="AY28" s="21">
        <f t="shared" si="111"/>
        <v>0.66048</v>
      </c>
      <c r="AZ28" s="21">
        <f t="shared" si="111"/>
        <v>0.6167999999999999</v>
      </c>
      <c r="BA28" s="21">
        <f t="shared" si="111"/>
        <v>0.66864</v>
      </c>
      <c r="BB28" s="21">
        <f t="shared" si="111"/>
        <v>0.7929599999999999</v>
      </c>
      <c r="BC28" s="21">
        <f t="shared" si="111"/>
        <v>0.7031999999999999</v>
      </c>
      <c r="BD28" s="21">
        <f t="shared" si="111"/>
        <v>0.6883199999999999</v>
      </c>
      <c r="BE28" s="21">
        <f t="shared" si="111"/>
        <v>0.6009599999999999</v>
      </c>
      <c r="BF28" s="21">
        <f t="shared" si="111"/>
        <v>0.39936</v>
      </c>
      <c r="BG28" s="21">
        <f t="shared" si="111"/>
        <v>0.5956799999999999</v>
      </c>
      <c r="BH28" s="21">
        <f t="shared" si="111"/>
        <v>0.6259199999999999</v>
      </c>
      <c r="BI28" s="21">
        <f t="shared" si="111"/>
        <v>0.6839999999999999</v>
      </c>
      <c r="BJ28" s="21">
        <f t="shared" si="111"/>
        <v>0.7833599999999998</v>
      </c>
      <c r="BK28" s="21">
        <f t="shared" si="111"/>
        <v>0.7862399999999999</v>
      </c>
      <c r="BL28" s="21">
        <f t="shared" si="111"/>
        <v>0.65472</v>
      </c>
      <c r="BM28" s="21">
        <f>BM10*0.48%</f>
        <v>0.6700799999999999</v>
      </c>
      <c r="BN28" s="21">
        <f>BN10*0.48%</f>
        <v>1.00368</v>
      </c>
      <c r="BO28" s="21">
        <f>BO10*0.48%</f>
        <v>0.67344</v>
      </c>
      <c r="BP28" s="21">
        <f>BP10*0.48%</f>
        <v>2.64096</v>
      </c>
      <c r="BQ28" s="21">
        <f>BQ10*0.48%</f>
        <v>0.39696</v>
      </c>
      <c r="BR28" s="21">
        <f>BR10*0.7%</f>
        <v>0.5194</v>
      </c>
      <c r="BS28" s="21">
        <f aca="true" t="shared" si="112" ref="BS28:BX28">BS10*0.48%</f>
        <v>0.5308799999999999</v>
      </c>
      <c r="BT28" s="21">
        <f t="shared" si="112"/>
        <v>0.37535999999999997</v>
      </c>
      <c r="BU28" s="21">
        <f t="shared" si="112"/>
        <v>0.37967999999999996</v>
      </c>
      <c r="BV28" s="21">
        <f t="shared" si="112"/>
        <v>0.38543999999999995</v>
      </c>
      <c r="BW28" s="21">
        <f t="shared" si="112"/>
        <v>2.7830399999999997</v>
      </c>
      <c r="BX28" s="21">
        <f t="shared" si="112"/>
        <v>2.83248</v>
      </c>
      <c r="BY28" s="21">
        <f>BY10*0.7%</f>
        <v>2.2876</v>
      </c>
      <c r="BZ28" s="21">
        <f>BZ10*0.7%</f>
        <v>2.4149999999999996</v>
      </c>
      <c r="CA28" s="21">
        <f>CA10*0.7%</f>
        <v>1.1375</v>
      </c>
      <c r="CB28" s="21">
        <f>CB10*0.48%</f>
        <v>0.38351999999999997</v>
      </c>
      <c r="CC28" s="21">
        <f>CC10*0.48%</f>
        <v>0.39024</v>
      </c>
      <c r="CD28" s="21">
        <f>CD10*0.48%</f>
        <v>0.39599999999999996</v>
      </c>
      <c r="CE28" s="21">
        <f>CE10*0.48%</f>
        <v>0.7862399999999999</v>
      </c>
      <c r="CF28" s="21">
        <f>CF10*0.48%</f>
        <v>0.78384</v>
      </c>
      <c r="CG28" s="21">
        <f aca="true" t="shared" si="113" ref="CG28:CZ28">CG10*0.48%</f>
        <v>0.45696</v>
      </c>
      <c r="CH28" s="21">
        <f t="shared" si="113"/>
        <v>0.77184</v>
      </c>
      <c r="CI28" s="21">
        <f t="shared" si="113"/>
        <v>0.5260799999999999</v>
      </c>
      <c r="CJ28" s="21">
        <f t="shared" si="113"/>
        <v>2.50608</v>
      </c>
      <c r="CK28" s="21">
        <f t="shared" si="113"/>
        <v>0.8855999999999999</v>
      </c>
      <c r="CL28" s="21">
        <f t="shared" si="113"/>
        <v>0.5044799999999999</v>
      </c>
      <c r="CM28" s="21">
        <f t="shared" si="113"/>
        <v>0.44927999999999996</v>
      </c>
      <c r="CN28" s="21">
        <f t="shared" si="113"/>
        <v>0.708</v>
      </c>
      <c r="CO28" s="21">
        <f t="shared" si="113"/>
        <v>0.97824</v>
      </c>
      <c r="CP28" s="21">
        <f t="shared" si="113"/>
        <v>1.0319999999999998</v>
      </c>
      <c r="CQ28" s="21">
        <f t="shared" si="113"/>
        <v>1.12848</v>
      </c>
      <c r="CR28" s="21">
        <f t="shared" si="113"/>
        <v>0.7329599999999998</v>
      </c>
      <c r="CS28" s="21">
        <f t="shared" si="113"/>
        <v>0.7439999999999999</v>
      </c>
      <c r="CT28" s="21">
        <f t="shared" si="113"/>
        <v>0.33599999999999997</v>
      </c>
      <c r="CU28" s="21">
        <f t="shared" si="113"/>
        <v>0.32783999999999996</v>
      </c>
      <c r="CV28" s="21">
        <f t="shared" si="113"/>
        <v>0.5414399999999999</v>
      </c>
      <c r="CW28" s="21">
        <f t="shared" si="113"/>
        <v>0.36576</v>
      </c>
      <c r="CX28" s="21">
        <f t="shared" si="113"/>
        <v>1.5945599999999998</v>
      </c>
      <c r="CY28" s="21">
        <f t="shared" si="113"/>
        <v>1.9459199999999996</v>
      </c>
      <c r="CZ28" s="21">
        <f t="shared" si="113"/>
        <v>2.23248</v>
      </c>
      <c r="DA28" s="21">
        <f>DA10*0.48%</f>
        <v>2.24688</v>
      </c>
      <c r="DB28" s="21">
        <f>DB10*0.48%</f>
        <v>0.5342399999999999</v>
      </c>
      <c r="DC28" s="21">
        <f>DC10*0.48%</f>
        <v>2.16144</v>
      </c>
      <c r="DD28" s="21">
        <f>DD10*0.48%</f>
        <v>2.79648</v>
      </c>
      <c r="DE28" s="21">
        <f>DE10*0.48%</f>
        <v>2.79216</v>
      </c>
      <c r="DF28" s="21">
        <f>DF10*0.7%</f>
        <v>4.1503</v>
      </c>
      <c r="DG28" s="21">
        <f aca="true" t="shared" si="114" ref="DG28:DL28">DG10*0.48%</f>
        <v>1.90848</v>
      </c>
      <c r="DH28" s="21">
        <f t="shared" si="114"/>
        <v>1.9219199999999996</v>
      </c>
      <c r="DI28" s="21">
        <f t="shared" si="114"/>
        <v>3.3782399999999995</v>
      </c>
      <c r="DJ28" s="21">
        <f t="shared" si="114"/>
        <v>2.6644799999999997</v>
      </c>
      <c r="DK28" s="21">
        <f t="shared" si="114"/>
        <v>1.6651199999999997</v>
      </c>
      <c r="DL28" s="21">
        <f t="shared" si="114"/>
        <v>0.99264</v>
      </c>
      <c r="DM28" s="21">
        <f>DM10*0.7%</f>
        <v>1.4174999999999998</v>
      </c>
      <c r="DN28" s="21">
        <f>DN10*0.7%</f>
        <v>0.8449</v>
      </c>
      <c r="DO28" s="21">
        <f>DO10*0.7%</f>
        <v>3.9962999999999993</v>
      </c>
      <c r="DP28" s="21">
        <f>DP10*0.48%</f>
        <v>2.7302399999999993</v>
      </c>
      <c r="DQ28" s="21">
        <f>DQ10*0.48%</f>
        <v>2.47296</v>
      </c>
      <c r="DR28" s="21">
        <f>DR10*0.48%</f>
        <v>0.6585599999999999</v>
      </c>
      <c r="DS28" s="21">
        <f>DS10*0.48%</f>
        <v>0.7195199999999999</v>
      </c>
      <c r="DT28" s="21">
        <f>DT10*0.48%</f>
        <v>0.6691199999999999</v>
      </c>
      <c r="DU28" s="21">
        <f aca="true" t="shared" si="115" ref="DU28:EN28">DU10*0.48%</f>
        <v>0.5351999999999999</v>
      </c>
      <c r="DV28" s="21">
        <f t="shared" si="115"/>
        <v>0.66672</v>
      </c>
      <c r="DW28" s="21">
        <f t="shared" si="115"/>
        <v>0.7900799999999999</v>
      </c>
      <c r="DX28" s="21">
        <f t="shared" si="115"/>
        <v>0.66672</v>
      </c>
      <c r="DY28" s="21">
        <f t="shared" si="115"/>
        <v>0.564</v>
      </c>
      <c r="DZ28" s="21">
        <f t="shared" si="115"/>
        <v>1.6824</v>
      </c>
      <c r="EA28" s="21">
        <f t="shared" si="115"/>
        <v>0.6264</v>
      </c>
      <c r="EB28" s="21">
        <f t="shared" si="115"/>
        <v>0.67824</v>
      </c>
      <c r="EC28" s="21">
        <f t="shared" si="115"/>
        <v>0.64944</v>
      </c>
      <c r="ED28" s="21">
        <f t="shared" si="115"/>
        <v>0.7017599999999999</v>
      </c>
      <c r="EE28" s="21">
        <f t="shared" si="115"/>
        <v>0.57456</v>
      </c>
      <c r="EF28" s="21">
        <f t="shared" si="115"/>
        <v>0.8740799999999999</v>
      </c>
      <c r="EG28" s="21">
        <f t="shared" si="115"/>
        <v>0.39359999999999995</v>
      </c>
      <c r="EH28" s="21">
        <f t="shared" si="115"/>
        <v>3.52896</v>
      </c>
      <c r="EI28" s="21">
        <f t="shared" si="115"/>
        <v>1.6996799999999999</v>
      </c>
      <c r="EJ28" s="21">
        <f t="shared" si="115"/>
        <v>1.8336</v>
      </c>
      <c r="EK28" s="21">
        <f t="shared" si="115"/>
        <v>2.0976</v>
      </c>
      <c r="EL28" s="21">
        <f t="shared" si="115"/>
        <v>2.14944</v>
      </c>
      <c r="EM28" s="21">
        <f t="shared" si="115"/>
        <v>2.16192</v>
      </c>
      <c r="EN28" s="21">
        <f t="shared" si="115"/>
        <v>2.2176</v>
      </c>
      <c r="EO28" s="21">
        <f>EO10*0.48%</f>
        <v>2.18928</v>
      </c>
      <c r="EP28" s="21">
        <f>EP10*0.48%</f>
        <v>0.7272</v>
      </c>
      <c r="EQ28" s="21">
        <f>EQ10*0.48%</f>
        <v>0.72192</v>
      </c>
      <c r="ER28" s="21">
        <f>ER10*0.48%</f>
        <v>0.73008</v>
      </c>
      <c r="ES28" s="21">
        <f>ES10*0.48%</f>
        <v>0.7468799999999999</v>
      </c>
      <c r="ET28" s="21">
        <f>ET10*0.7%</f>
        <v>1.2306</v>
      </c>
      <c r="EU28" s="21">
        <f aca="true" t="shared" si="116" ref="EU28:EZ28">EU10*0.48%</f>
        <v>0.72912</v>
      </c>
      <c r="EV28" s="21">
        <f t="shared" si="116"/>
        <v>0.98112</v>
      </c>
      <c r="EW28" s="21">
        <f t="shared" si="116"/>
        <v>0.62544</v>
      </c>
      <c r="EX28" s="21">
        <f t="shared" si="116"/>
        <v>3.08016</v>
      </c>
      <c r="EY28" s="21">
        <f t="shared" si="116"/>
        <v>2.79456</v>
      </c>
      <c r="EZ28" s="21">
        <f t="shared" si="116"/>
        <v>1.1472</v>
      </c>
      <c r="FA28" s="21">
        <f>FA10*0.7%</f>
        <v>1.6681</v>
      </c>
      <c r="FB28" s="21">
        <f>FB10*0.7%</f>
        <v>0.9358999999999998</v>
      </c>
      <c r="FC28" s="21">
        <f>FC10*0.7%</f>
        <v>3.9696999999999996</v>
      </c>
      <c r="FD28" s="21">
        <f>FD10*0.48%</f>
        <v>2.1168</v>
      </c>
      <c r="FE28" s="21">
        <f>FE10*0.48%</f>
        <v>3.5246399999999993</v>
      </c>
      <c r="FF28" s="21">
        <f>FF10*0.48%</f>
        <v>3.00528</v>
      </c>
      <c r="FG28" s="21">
        <f>FG10*0.48%</f>
        <v>0.6273599999999999</v>
      </c>
      <c r="FH28" s="21">
        <f>FH10*0.48%</f>
        <v>0.7449599999999998</v>
      </c>
      <c r="FI28" s="21">
        <f aca="true" t="shared" si="117" ref="FI28:GB28">FI10*0.48%</f>
        <v>0.98544</v>
      </c>
      <c r="FJ28" s="21">
        <f t="shared" si="117"/>
        <v>2.27664</v>
      </c>
      <c r="FK28" s="21">
        <f t="shared" si="117"/>
        <v>2.2262399999999998</v>
      </c>
      <c r="FL28" s="21">
        <f t="shared" si="117"/>
        <v>1.9252799999999999</v>
      </c>
      <c r="FM28" s="21">
        <f t="shared" si="117"/>
        <v>1.9257599999999997</v>
      </c>
      <c r="FN28" s="21">
        <f t="shared" si="117"/>
        <v>2.21616</v>
      </c>
      <c r="FO28" s="21">
        <f t="shared" si="117"/>
        <v>0.5644799999999999</v>
      </c>
      <c r="FP28" s="21">
        <f t="shared" si="117"/>
        <v>0.6451199999999999</v>
      </c>
      <c r="FQ28" s="21">
        <f t="shared" si="117"/>
        <v>0.70992</v>
      </c>
      <c r="FR28" s="21">
        <f t="shared" si="117"/>
        <v>0.6883199999999999</v>
      </c>
      <c r="FS28" s="21">
        <f t="shared" si="117"/>
        <v>0.28751999999999994</v>
      </c>
      <c r="FT28" s="21">
        <f t="shared" si="117"/>
        <v>0.29136</v>
      </c>
      <c r="FU28" s="21">
        <f t="shared" si="117"/>
        <v>3.1296</v>
      </c>
      <c r="FV28" s="21">
        <f t="shared" si="117"/>
        <v>2.6131199999999994</v>
      </c>
      <c r="FW28" s="21">
        <f t="shared" si="117"/>
        <v>3.53856</v>
      </c>
      <c r="FX28" s="21">
        <f t="shared" si="117"/>
        <v>3.5059199999999997</v>
      </c>
      <c r="FY28" s="21">
        <f t="shared" si="117"/>
        <v>3.3998399999999993</v>
      </c>
      <c r="FZ28" s="21">
        <f t="shared" si="117"/>
        <v>3.2352</v>
      </c>
      <c r="GA28" s="21">
        <f t="shared" si="117"/>
        <v>3.2318399999999996</v>
      </c>
      <c r="GB28" s="21">
        <f t="shared" si="117"/>
        <v>2.5319999999999996</v>
      </c>
      <c r="GC28" s="21">
        <f>GC10*0.48%</f>
        <v>1.3737599999999999</v>
      </c>
      <c r="GD28" s="21">
        <f>GD10*0.48%</f>
        <v>1.9185599999999998</v>
      </c>
      <c r="GE28" s="21">
        <f>GE10*0.48%</f>
        <v>1.91568</v>
      </c>
      <c r="GF28" s="21">
        <f>GF10*0.48%</f>
        <v>1.9727999999999999</v>
      </c>
      <c r="GG28" s="21">
        <f>GG10*0.48%</f>
        <v>1.9377599999999997</v>
      </c>
      <c r="GH28" s="21">
        <f aca="true" t="shared" si="118" ref="GH28:GM28">GH10*0.48%</f>
        <v>0.7641599999999998</v>
      </c>
      <c r="GI28" s="21">
        <f t="shared" si="118"/>
        <v>0.732</v>
      </c>
      <c r="GJ28" s="21">
        <f t="shared" si="118"/>
        <v>0.77424</v>
      </c>
      <c r="GK28" s="21">
        <f t="shared" si="118"/>
        <v>0.7799999999999999</v>
      </c>
      <c r="GL28" s="21">
        <f t="shared" si="118"/>
        <v>3.3815999999999997</v>
      </c>
      <c r="GM28" s="21">
        <f t="shared" si="118"/>
        <v>3.32016</v>
      </c>
      <c r="GN28" s="21">
        <f>GN10*0.48%</f>
        <v>3.6144</v>
      </c>
      <c r="GO28" s="21">
        <f>GO10*0.48%</f>
        <v>0.58032</v>
      </c>
      <c r="GP28" s="21">
        <f>GP10*0.7%</f>
        <v>1.6890999999999998</v>
      </c>
      <c r="GQ28" s="21">
        <f>GQ10*0.7%</f>
        <v>0.7238</v>
      </c>
      <c r="GR28" s="21">
        <f>GR10*0.7%</f>
        <v>0.8574999999999999</v>
      </c>
      <c r="GS28" s="21">
        <f aca="true" t="shared" si="119" ref="GS28:GX28">GS10*0.48%</f>
        <v>0.6451199999999999</v>
      </c>
      <c r="GT28" s="21">
        <f t="shared" si="119"/>
        <v>2.71776</v>
      </c>
      <c r="GU28" s="21">
        <f t="shared" si="119"/>
        <v>1.32384</v>
      </c>
      <c r="GV28" s="21">
        <f t="shared" si="119"/>
        <v>2.25216</v>
      </c>
      <c r="GW28" s="21">
        <f t="shared" si="119"/>
        <v>1.20576</v>
      </c>
      <c r="GX28" s="21">
        <f t="shared" si="119"/>
        <v>2.6443199999999996</v>
      </c>
      <c r="GY28" s="21">
        <f>GY10*0.48%</f>
        <v>2.2847999999999997</v>
      </c>
      <c r="GZ28" s="21">
        <f>GZ10*0.7%</f>
        <v>5.0309</v>
      </c>
      <c r="HA28" s="21">
        <f>HA10*0.7%</f>
        <v>3.3796</v>
      </c>
      <c r="HB28" s="21">
        <f>HB10*0.7%</f>
        <v>3.6721999999999997</v>
      </c>
      <c r="HC28" s="21">
        <f>HC10*0.48%</f>
        <v>2.5387199999999996</v>
      </c>
      <c r="HD28" s="21">
        <f>HD10*0.48%</f>
        <v>2.7412799999999997</v>
      </c>
      <c r="HE28" s="21">
        <f>HE10*0.48%</f>
        <v>2.69808</v>
      </c>
      <c r="HF28" s="21">
        <f>HF10*0.48%</f>
        <v>2.70576</v>
      </c>
      <c r="HG28" s="21">
        <f>HG10*0.48%</f>
        <v>0.9777599999999999</v>
      </c>
      <c r="HH28" s="21">
        <f aca="true" t="shared" si="120" ref="HH28:IA28">HH10*0.48%</f>
        <v>1.59168</v>
      </c>
      <c r="HI28" s="21">
        <f t="shared" si="120"/>
        <v>2.43648</v>
      </c>
      <c r="HJ28" s="21">
        <f t="shared" si="120"/>
        <v>1.04256</v>
      </c>
      <c r="HK28" s="21">
        <f t="shared" si="120"/>
        <v>2.59056</v>
      </c>
      <c r="HL28" s="21">
        <f t="shared" si="120"/>
        <v>3.69936</v>
      </c>
      <c r="HM28" s="21">
        <f t="shared" si="120"/>
        <v>2.1964799999999998</v>
      </c>
      <c r="HN28" s="21">
        <f t="shared" si="120"/>
        <v>2.2113599999999995</v>
      </c>
      <c r="HO28" s="21">
        <f t="shared" si="120"/>
        <v>2.19744</v>
      </c>
      <c r="HP28" s="21">
        <f t="shared" si="120"/>
        <v>0.8337599999999998</v>
      </c>
      <c r="HQ28" s="21">
        <f t="shared" si="120"/>
        <v>1.1246399999999999</v>
      </c>
      <c r="HR28" s="21">
        <f t="shared" si="120"/>
        <v>0.45599999999999996</v>
      </c>
      <c r="HS28" s="21">
        <f t="shared" si="120"/>
        <v>1.3262399999999999</v>
      </c>
      <c r="HT28" s="21">
        <f t="shared" si="120"/>
        <v>3.6384</v>
      </c>
      <c r="HU28" s="21">
        <f t="shared" si="120"/>
        <v>2.67408</v>
      </c>
      <c r="HV28" s="21">
        <f t="shared" si="120"/>
        <v>2.70768</v>
      </c>
      <c r="HW28" s="21">
        <f t="shared" si="120"/>
        <v>2.4667199999999996</v>
      </c>
      <c r="HX28" s="21">
        <f t="shared" si="120"/>
        <v>2.6030399999999996</v>
      </c>
      <c r="HY28" s="21">
        <f t="shared" si="120"/>
        <v>0.5884799999999999</v>
      </c>
      <c r="HZ28" s="21">
        <f t="shared" si="120"/>
        <v>3.44256</v>
      </c>
      <c r="IA28" s="21">
        <f t="shared" si="120"/>
        <v>2.6712</v>
      </c>
      <c r="IB28" s="21">
        <f>IB10*0.48%</f>
        <v>0.56736</v>
      </c>
      <c r="IC28" s="21">
        <f>IC10*0.48%</f>
        <v>1.9305599999999998</v>
      </c>
      <c r="ID28" s="21">
        <f>ID10*0.48%</f>
        <v>2.51136</v>
      </c>
      <c r="IE28" s="21">
        <f>IE10*0.48%</f>
        <v>4.0483199999999995</v>
      </c>
    </row>
    <row r="29" spans="1:239" s="7" customFormat="1" ht="13.5" customHeight="1">
      <c r="A29" s="42"/>
      <c r="B29" s="26" t="s">
        <v>13</v>
      </c>
      <c r="C29" s="20">
        <f>45.32*C28</f>
        <v>152.6450112</v>
      </c>
      <c r="D29" s="20">
        <f>45.32*D28</f>
        <v>125.93159039999999</v>
      </c>
      <c r="E29" s="20">
        <f aca="true" t="shared" si="121" ref="E29:T29">45.32*E28</f>
        <v>121.40684159999999</v>
      </c>
      <c r="F29" s="20">
        <f t="shared" si="121"/>
        <v>30.824851199999994</v>
      </c>
      <c r="G29" s="20">
        <f t="shared" si="121"/>
        <v>43.942271999999996</v>
      </c>
      <c r="H29" s="20">
        <f t="shared" si="121"/>
        <v>26.300102399999997</v>
      </c>
      <c r="I29" s="20">
        <f t="shared" si="121"/>
        <v>30.2157504</v>
      </c>
      <c r="J29" s="20">
        <f t="shared" si="121"/>
        <v>17.5986624</v>
      </c>
      <c r="K29" s="20">
        <f t="shared" si="121"/>
        <v>25.918508</v>
      </c>
      <c r="L29" s="20">
        <f t="shared" si="121"/>
        <v>25.918508</v>
      </c>
      <c r="M29" s="20">
        <f t="shared" si="121"/>
        <v>25.632991999999994</v>
      </c>
      <c r="N29" s="20">
        <f t="shared" si="121"/>
        <v>17.2288512</v>
      </c>
      <c r="O29" s="20">
        <f t="shared" si="121"/>
        <v>125.409504</v>
      </c>
      <c r="P29" s="20">
        <f t="shared" si="121"/>
        <v>17.555155199999998</v>
      </c>
      <c r="Q29" s="20">
        <f t="shared" si="121"/>
        <v>16.7937792</v>
      </c>
      <c r="R29" s="20">
        <f t="shared" si="121"/>
        <v>57.103199999999994</v>
      </c>
      <c r="S29" s="20">
        <f t="shared" si="121"/>
        <v>86.51406719999999</v>
      </c>
      <c r="T29" s="20">
        <f t="shared" si="121"/>
        <v>112.64014079999998</v>
      </c>
      <c r="U29" s="20">
        <f aca="true" t="shared" si="122" ref="U29:AZ29">45.32*U28</f>
        <v>87.88454399999999</v>
      </c>
      <c r="V29" s="20">
        <f t="shared" si="122"/>
        <v>110.71675999999998</v>
      </c>
      <c r="W29" s="20">
        <f t="shared" si="122"/>
        <v>57.76940399999999</v>
      </c>
      <c r="X29" s="20">
        <f t="shared" si="122"/>
        <v>133.970452</v>
      </c>
      <c r="Y29" s="20">
        <f t="shared" si="122"/>
        <v>113.18398079999999</v>
      </c>
      <c r="Z29" s="20">
        <f t="shared" si="122"/>
        <v>17.533401599999998</v>
      </c>
      <c r="AA29" s="20">
        <f t="shared" si="122"/>
        <v>93.2359296</v>
      </c>
      <c r="AB29" s="20">
        <f t="shared" si="122"/>
        <v>115.85967360000001</v>
      </c>
      <c r="AC29" s="20">
        <f t="shared" si="122"/>
        <v>27.1267392</v>
      </c>
      <c r="AD29" s="20">
        <f t="shared" si="122"/>
        <v>66.8053056</v>
      </c>
      <c r="AE29" s="20">
        <f t="shared" si="122"/>
        <v>33.21774719999999</v>
      </c>
      <c r="AF29" s="20">
        <f t="shared" si="122"/>
        <v>32.347603199999995</v>
      </c>
      <c r="AG29" s="20">
        <f t="shared" si="122"/>
        <v>32.89144319999999</v>
      </c>
      <c r="AH29" s="20">
        <f t="shared" si="122"/>
        <v>33.565804799999995</v>
      </c>
      <c r="AI29" s="20">
        <f t="shared" si="122"/>
        <v>32.97845759999999</v>
      </c>
      <c r="AJ29" s="20">
        <f t="shared" si="122"/>
        <v>33.195993599999994</v>
      </c>
      <c r="AK29" s="20">
        <f t="shared" si="122"/>
        <v>48.03013599999999</v>
      </c>
      <c r="AL29" s="20">
        <f t="shared" si="122"/>
        <v>48.188756</v>
      </c>
      <c r="AM29" s="20">
        <f t="shared" si="122"/>
        <v>75.788636</v>
      </c>
      <c r="AN29" s="20">
        <f t="shared" si="122"/>
        <v>29.584895999999997</v>
      </c>
      <c r="AO29" s="20">
        <f t="shared" si="122"/>
        <v>42.89809919999999</v>
      </c>
      <c r="AP29" s="20">
        <f t="shared" si="122"/>
        <v>31.607980799999996</v>
      </c>
      <c r="AQ29" s="20">
        <f t="shared" si="122"/>
        <v>35.110310399999996</v>
      </c>
      <c r="AR29" s="20">
        <f t="shared" si="122"/>
        <v>29.7589248</v>
      </c>
      <c r="AS29" s="20">
        <f t="shared" si="122"/>
        <v>30.346272</v>
      </c>
      <c r="AT29" s="20">
        <f t="shared" si="122"/>
        <v>28.801766399999998</v>
      </c>
      <c r="AU29" s="20">
        <f t="shared" si="122"/>
        <v>30.824851199999994</v>
      </c>
      <c r="AV29" s="20">
        <f t="shared" si="122"/>
        <v>30.389779199999996</v>
      </c>
      <c r="AW29" s="20">
        <f t="shared" si="122"/>
        <v>23.145830399999998</v>
      </c>
      <c r="AX29" s="20">
        <f t="shared" si="122"/>
        <v>30.259257599999998</v>
      </c>
      <c r="AY29" s="20">
        <f t="shared" si="122"/>
        <v>29.932953599999998</v>
      </c>
      <c r="AZ29" s="20">
        <f t="shared" si="122"/>
        <v>27.953375999999995</v>
      </c>
      <c r="BA29" s="20">
        <f aca="true" t="shared" si="123" ref="BA29:BQ29">45.32*BA28</f>
        <v>30.302764800000002</v>
      </c>
      <c r="BB29" s="20">
        <f t="shared" si="123"/>
        <v>35.93694719999999</v>
      </c>
      <c r="BC29" s="20">
        <f t="shared" si="123"/>
        <v>31.869023999999996</v>
      </c>
      <c r="BD29" s="20">
        <f t="shared" si="123"/>
        <v>31.1946624</v>
      </c>
      <c r="BE29" s="20">
        <f t="shared" si="123"/>
        <v>27.235507199999997</v>
      </c>
      <c r="BF29" s="20">
        <f t="shared" si="123"/>
        <v>18.0989952</v>
      </c>
      <c r="BG29" s="20">
        <f t="shared" si="123"/>
        <v>26.996217599999994</v>
      </c>
      <c r="BH29" s="20">
        <f t="shared" si="123"/>
        <v>28.366694399999997</v>
      </c>
      <c r="BI29" s="20">
        <f t="shared" si="123"/>
        <v>30.998879999999996</v>
      </c>
      <c r="BJ29" s="20">
        <f t="shared" si="123"/>
        <v>35.50187519999999</v>
      </c>
      <c r="BK29" s="20">
        <f t="shared" si="123"/>
        <v>35.632396799999995</v>
      </c>
      <c r="BL29" s="20">
        <f t="shared" si="123"/>
        <v>29.671910399999998</v>
      </c>
      <c r="BM29" s="20">
        <f t="shared" si="123"/>
        <v>30.368025599999996</v>
      </c>
      <c r="BN29" s="20">
        <f t="shared" si="123"/>
        <v>45.486777599999996</v>
      </c>
      <c r="BO29" s="20">
        <f t="shared" si="123"/>
        <v>30.5203008</v>
      </c>
      <c r="BP29" s="20">
        <f t="shared" si="123"/>
        <v>119.68830720000001</v>
      </c>
      <c r="BQ29" s="20">
        <f t="shared" si="123"/>
        <v>17.9902272</v>
      </c>
      <c r="BR29" s="20">
        <f aca="true" t="shared" si="124" ref="BR29:CZ29">45.32*BR28</f>
        <v>23.539208</v>
      </c>
      <c r="BS29" s="20">
        <f t="shared" si="124"/>
        <v>24.059481599999994</v>
      </c>
      <c r="BT29" s="20">
        <f t="shared" si="124"/>
        <v>17.0113152</v>
      </c>
      <c r="BU29" s="20">
        <f t="shared" si="124"/>
        <v>17.207097599999997</v>
      </c>
      <c r="BV29" s="20">
        <f t="shared" si="124"/>
        <v>17.468140799999997</v>
      </c>
      <c r="BW29" s="20">
        <f t="shared" si="124"/>
        <v>126.12737279999999</v>
      </c>
      <c r="BX29" s="20">
        <f t="shared" si="124"/>
        <v>128.3679936</v>
      </c>
      <c r="BY29" s="20">
        <f t="shared" si="124"/>
        <v>103.674032</v>
      </c>
      <c r="BZ29" s="20">
        <f t="shared" si="124"/>
        <v>109.44779999999999</v>
      </c>
      <c r="CA29" s="20">
        <f t="shared" si="124"/>
        <v>51.5515</v>
      </c>
      <c r="CB29" s="20">
        <f t="shared" si="124"/>
        <v>17.3811264</v>
      </c>
      <c r="CC29" s="20">
        <f t="shared" si="124"/>
        <v>17.6856768</v>
      </c>
      <c r="CD29" s="20">
        <f t="shared" si="124"/>
        <v>17.94672</v>
      </c>
      <c r="CE29" s="20">
        <f t="shared" si="124"/>
        <v>35.632396799999995</v>
      </c>
      <c r="CF29" s="20">
        <f t="shared" si="124"/>
        <v>35.5236288</v>
      </c>
      <c r="CG29" s="20">
        <f t="shared" si="124"/>
        <v>20.7094272</v>
      </c>
      <c r="CH29" s="20">
        <f t="shared" si="124"/>
        <v>34.9797888</v>
      </c>
      <c r="CI29" s="20">
        <f t="shared" si="124"/>
        <v>23.841945599999995</v>
      </c>
      <c r="CJ29" s="20">
        <f t="shared" si="124"/>
        <v>113.5755456</v>
      </c>
      <c r="CK29" s="20">
        <f t="shared" si="124"/>
        <v>40.135391999999996</v>
      </c>
      <c r="CL29" s="20">
        <f t="shared" si="124"/>
        <v>22.863033599999998</v>
      </c>
      <c r="CM29" s="20">
        <f t="shared" si="124"/>
        <v>20.3613696</v>
      </c>
      <c r="CN29" s="20">
        <f t="shared" si="124"/>
        <v>32.08656</v>
      </c>
      <c r="CO29" s="20">
        <f t="shared" si="124"/>
        <v>44.3338368</v>
      </c>
      <c r="CP29" s="20">
        <f t="shared" si="124"/>
        <v>46.770239999999994</v>
      </c>
      <c r="CQ29" s="20">
        <f t="shared" si="124"/>
        <v>51.1427136</v>
      </c>
      <c r="CR29" s="20">
        <f t="shared" si="124"/>
        <v>33.21774719999999</v>
      </c>
      <c r="CS29" s="20">
        <f t="shared" si="124"/>
        <v>33.71807999999999</v>
      </c>
      <c r="CT29" s="20">
        <f t="shared" si="124"/>
        <v>15.227519999999998</v>
      </c>
      <c r="CU29" s="20">
        <f t="shared" si="124"/>
        <v>14.8577088</v>
      </c>
      <c r="CV29" s="20">
        <f t="shared" si="124"/>
        <v>24.538060799999997</v>
      </c>
      <c r="CW29" s="20">
        <f t="shared" si="124"/>
        <v>16.5762432</v>
      </c>
      <c r="CX29" s="20">
        <f t="shared" si="124"/>
        <v>72.2654592</v>
      </c>
      <c r="CY29" s="20">
        <f t="shared" si="124"/>
        <v>88.18909439999999</v>
      </c>
      <c r="CZ29" s="20">
        <f t="shared" si="124"/>
        <v>101.1759936</v>
      </c>
      <c r="DA29" s="20">
        <f>45.32*DA28</f>
        <v>101.8286016</v>
      </c>
      <c r="DB29" s="20">
        <f>45.32*DB28</f>
        <v>24.211756799999996</v>
      </c>
      <c r="DC29" s="20">
        <f>45.32*DC28</f>
        <v>97.95646079999999</v>
      </c>
      <c r="DD29" s="20">
        <f>45.32*DD28</f>
        <v>126.7364736</v>
      </c>
      <c r="DE29" s="20">
        <f>45.32*DE28</f>
        <v>126.5406912</v>
      </c>
      <c r="DF29" s="20">
        <f aca="true" t="shared" si="125" ref="DF29:EN29">45.32*DF28</f>
        <v>188.09159599999998</v>
      </c>
      <c r="DG29" s="20">
        <f t="shared" si="125"/>
        <v>86.4923136</v>
      </c>
      <c r="DH29" s="20">
        <f t="shared" si="125"/>
        <v>87.10141439999998</v>
      </c>
      <c r="DI29" s="20">
        <f t="shared" si="125"/>
        <v>153.10183679999997</v>
      </c>
      <c r="DJ29" s="20">
        <f t="shared" si="125"/>
        <v>120.75423359999999</v>
      </c>
      <c r="DK29" s="20">
        <f t="shared" si="125"/>
        <v>75.4632384</v>
      </c>
      <c r="DL29" s="20">
        <f t="shared" si="125"/>
        <v>44.9864448</v>
      </c>
      <c r="DM29" s="20">
        <f t="shared" si="125"/>
        <v>64.24109999999999</v>
      </c>
      <c r="DN29" s="20">
        <f t="shared" si="125"/>
        <v>38.290867999999996</v>
      </c>
      <c r="DO29" s="20">
        <f t="shared" si="125"/>
        <v>181.11231599999996</v>
      </c>
      <c r="DP29" s="20">
        <f t="shared" si="125"/>
        <v>123.73447679999997</v>
      </c>
      <c r="DQ29" s="20">
        <f t="shared" si="125"/>
        <v>112.0745472</v>
      </c>
      <c r="DR29" s="20">
        <f t="shared" si="125"/>
        <v>29.845939199999997</v>
      </c>
      <c r="DS29" s="20">
        <f t="shared" si="125"/>
        <v>32.6086464</v>
      </c>
      <c r="DT29" s="20">
        <f t="shared" si="125"/>
        <v>30.3245184</v>
      </c>
      <c r="DU29" s="20">
        <f t="shared" si="125"/>
        <v>24.255263999999997</v>
      </c>
      <c r="DV29" s="20">
        <f t="shared" si="125"/>
        <v>30.2157504</v>
      </c>
      <c r="DW29" s="20">
        <f t="shared" si="125"/>
        <v>35.8064256</v>
      </c>
      <c r="DX29" s="20">
        <f t="shared" si="125"/>
        <v>30.2157504</v>
      </c>
      <c r="DY29" s="20">
        <f t="shared" si="125"/>
        <v>25.56048</v>
      </c>
      <c r="DZ29" s="20">
        <f t="shared" si="125"/>
        <v>76.24636799999999</v>
      </c>
      <c r="EA29" s="20">
        <f t="shared" si="125"/>
        <v>28.388447999999997</v>
      </c>
      <c r="EB29" s="20">
        <f t="shared" si="125"/>
        <v>30.737836799999997</v>
      </c>
      <c r="EC29" s="20">
        <f t="shared" si="125"/>
        <v>29.432620800000002</v>
      </c>
      <c r="ED29" s="20">
        <f t="shared" si="125"/>
        <v>31.8037632</v>
      </c>
      <c r="EE29" s="20">
        <f t="shared" si="125"/>
        <v>26.039059199999997</v>
      </c>
      <c r="EF29" s="20">
        <f t="shared" si="125"/>
        <v>39.6133056</v>
      </c>
      <c r="EG29" s="20">
        <f t="shared" si="125"/>
        <v>17.837951999999998</v>
      </c>
      <c r="EH29" s="20">
        <f t="shared" si="125"/>
        <v>159.93246720000002</v>
      </c>
      <c r="EI29" s="20">
        <f t="shared" si="125"/>
        <v>77.0294976</v>
      </c>
      <c r="EJ29" s="20">
        <f t="shared" si="125"/>
        <v>83.09875199999999</v>
      </c>
      <c r="EK29" s="20">
        <f t="shared" si="125"/>
        <v>95.063232</v>
      </c>
      <c r="EL29" s="20">
        <f t="shared" si="125"/>
        <v>97.41262079999998</v>
      </c>
      <c r="EM29" s="20">
        <f t="shared" si="125"/>
        <v>97.9782144</v>
      </c>
      <c r="EN29" s="20">
        <f t="shared" si="125"/>
        <v>100.501632</v>
      </c>
      <c r="EO29" s="20">
        <f>45.32*EO28</f>
        <v>99.21816960000001</v>
      </c>
      <c r="EP29" s="20">
        <f>45.32*EP28</f>
        <v>32.956703999999995</v>
      </c>
      <c r="EQ29" s="20">
        <f>45.32*EQ28</f>
        <v>32.7174144</v>
      </c>
      <c r="ER29" s="20">
        <f>45.32*ER28</f>
        <v>33.0872256</v>
      </c>
      <c r="ES29" s="20">
        <f>45.32*ES28</f>
        <v>33.848601599999995</v>
      </c>
      <c r="ET29" s="20">
        <f aca="true" t="shared" si="126" ref="ET29:GB29">45.32*ET28</f>
        <v>55.77079199999999</v>
      </c>
      <c r="EU29" s="20">
        <f t="shared" si="126"/>
        <v>33.0437184</v>
      </c>
      <c r="EV29" s="20">
        <f t="shared" si="126"/>
        <v>44.4643584</v>
      </c>
      <c r="EW29" s="20">
        <f t="shared" si="126"/>
        <v>28.3449408</v>
      </c>
      <c r="EX29" s="20">
        <f t="shared" si="126"/>
        <v>139.59285119999998</v>
      </c>
      <c r="EY29" s="20">
        <f t="shared" si="126"/>
        <v>126.64945920000001</v>
      </c>
      <c r="EZ29" s="20">
        <f t="shared" si="126"/>
        <v>51.991104</v>
      </c>
      <c r="FA29" s="20">
        <f t="shared" si="126"/>
        <v>75.598292</v>
      </c>
      <c r="FB29" s="20">
        <f t="shared" si="126"/>
        <v>42.414987999999994</v>
      </c>
      <c r="FC29" s="20">
        <f t="shared" si="126"/>
        <v>179.906804</v>
      </c>
      <c r="FD29" s="20">
        <f t="shared" si="126"/>
        <v>95.933376</v>
      </c>
      <c r="FE29" s="20">
        <f t="shared" si="126"/>
        <v>159.73668479999998</v>
      </c>
      <c r="FF29" s="20">
        <f t="shared" si="126"/>
        <v>136.1992896</v>
      </c>
      <c r="FG29" s="20">
        <f t="shared" si="126"/>
        <v>28.431955199999997</v>
      </c>
      <c r="FH29" s="20">
        <f t="shared" si="126"/>
        <v>33.761587199999994</v>
      </c>
      <c r="FI29" s="20">
        <f t="shared" si="126"/>
        <v>44.6601408</v>
      </c>
      <c r="FJ29" s="20">
        <f t="shared" si="126"/>
        <v>103.1773248</v>
      </c>
      <c r="FK29" s="20">
        <f t="shared" si="126"/>
        <v>100.89319679999998</v>
      </c>
      <c r="FL29" s="20">
        <f t="shared" si="126"/>
        <v>87.2536896</v>
      </c>
      <c r="FM29" s="20">
        <f t="shared" si="126"/>
        <v>87.27544319999998</v>
      </c>
      <c r="FN29" s="20">
        <f t="shared" si="126"/>
        <v>100.4363712</v>
      </c>
      <c r="FO29" s="20">
        <f t="shared" si="126"/>
        <v>25.582233599999995</v>
      </c>
      <c r="FP29" s="20">
        <f t="shared" si="126"/>
        <v>29.236838399999996</v>
      </c>
      <c r="FQ29" s="20">
        <f t="shared" si="126"/>
        <v>32.1735744</v>
      </c>
      <c r="FR29" s="20">
        <f t="shared" si="126"/>
        <v>31.1946624</v>
      </c>
      <c r="FS29" s="20">
        <f t="shared" si="126"/>
        <v>13.030406399999997</v>
      </c>
      <c r="FT29" s="20">
        <f t="shared" si="126"/>
        <v>13.2044352</v>
      </c>
      <c r="FU29" s="20">
        <f t="shared" si="126"/>
        <v>141.833472</v>
      </c>
      <c r="FV29" s="20">
        <f t="shared" si="126"/>
        <v>118.42659839999997</v>
      </c>
      <c r="FW29" s="20">
        <f t="shared" si="126"/>
        <v>160.3675392</v>
      </c>
      <c r="FX29" s="20">
        <f t="shared" si="126"/>
        <v>158.88829439999998</v>
      </c>
      <c r="FY29" s="20">
        <f t="shared" si="126"/>
        <v>154.08074879999998</v>
      </c>
      <c r="FZ29" s="20">
        <f t="shared" si="126"/>
        <v>146.619264</v>
      </c>
      <c r="GA29" s="20">
        <f t="shared" si="126"/>
        <v>146.4669888</v>
      </c>
      <c r="GB29" s="20">
        <f t="shared" si="126"/>
        <v>114.75023999999998</v>
      </c>
      <c r="GC29" s="20">
        <f>45.32*GC28</f>
        <v>62.258803199999996</v>
      </c>
      <c r="GD29" s="20">
        <f>45.32*GD28</f>
        <v>86.94913919999999</v>
      </c>
      <c r="GE29" s="20">
        <f>45.32*GE28</f>
        <v>86.8186176</v>
      </c>
      <c r="GF29" s="20">
        <f>45.32*GF28</f>
        <v>89.407296</v>
      </c>
      <c r="GG29" s="20">
        <f>45.32*GG28</f>
        <v>87.81928319999999</v>
      </c>
      <c r="GH29" s="20">
        <f aca="true" t="shared" si="127" ref="GH29:GN29">45.32*GH28</f>
        <v>34.63173119999999</v>
      </c>
      <c r="GI29" s="20">
        <f t="shared" si="127"/>
        <v>33.17424</v>
      </c>
      <c r="GJ29" s="20">
        <f t="shared" si="127"/>
        <v>35.0885568</v>
      </c>
      <c r="GK29" s="20">
        <f t="shared" si="127"/>
        <v>35.349599999999995</v>
      </c>
      <c r="GL29" s="20">
        <f t="shared" si="127"/>
        <v>153.254112</v>
      </c>
      <c r="GM29" s="20">
        <f t="shared" si="127"/>
        <v>150.4696512</v>
      </c>
      <c r="GN29" s="20">
        <f t="shared" si="127"/>
        <v>163.804608</v>
      </c>
      <c r="GO29" s="20">
        <f>45.32*GO28</f>
        <v>26.300102399999997</v>
      </c>
      <c r="GP29" s="20">
        <f aca="true" t="shared" si="128" ref="GP29:IA29">45.32*GP28</f>
        <v>76.550012</v>
      </c>
      <c r="GQ29" s="20">
        <f t="shared" si="128"/>
        <v>32.802616</v>
      </c>
      <c r="GR29" s="20">
        <f t="shared" si="128"/>
        <v>38.8619</v>
      </c>
      <c r="GS29" s="20">
        <f t="shared" si="128"/>
        <v>29.236838399999996</v>
      </c>
      <c r="GT29" s="20">
        <f t="shared" si="128"/>
        <v>123.16888320000001</v>
      </c>
      <c r="GU29" s="20">
        <f t="shared" si="128"/>
        <v>59.9964288</v>
      </c>
      <c r="GV29" s="20">
        <f t="shared" si="128"/>
        <v>102.06789119999999</v>
      </c>
      <c r="GW29" s="20">
        <f t="shared" si="128"/>
        <v>54.645043199999996</v>
      </c>
      <c r="GX29" s="20">
        <f t="shared" si="128"/>
        <v>119.84058239999997</v>
      </c>
      <c r="GY29" s="20">
        <f t="shared" si="128"/>
        <v>103.547136</v>
      </c>
      <c r="GZ29" s="20">
        <f t="shared" si="128"/>
        <v>228.000388</v>
      </c>
      <c r="HA29" s="20">
        <f t="shared" si="128"/>
        <v>153.16347199999998</v>
      </c>
      <c r="HB29" s="20">
        <f t="shared" si="128"/>
        <v>166.424104</v>
      </c>
      <c r="HC29" s="20">
        <f t="shared" si="128"/>
        <v>115.05479039999999</v>
      </c>
      <c r="HD29" s="20">
        <f t="shared" si="128"/>
        <v>124.23480959999999</v>
      </c>
      <c r="HE29" s="20">
        <f t="shared" si="128"/>
        <v>122.2769856</v>
      </c>
      <c r="HF29" s="20">
        <f t="shared" si="128"/>
        <v>122.62504320000001</v>
      </c>
      <c r="HG29" s="20">
        <f t="shared" si="128"/>
        <v>44.3120832</v>
      </c>
      <c r="HH29" s="20">
        <f t="shared" si="128"/>
        <v>72.1349376</v>
      </c>
      <c r="HI29" s="20">
        <f t="shared" si="128"/>
        <v>110.4212736</v>
      </c>
      <c r="HJ29" s="20">
        <f t="shared" si="128"/>
        <v>47.2488192</v>
      </c>
      <c r="HK29" s="20">
        <f t="shared" si="128"/>
        <v>117.4041792</v>
      </c>
      <c r="HL29" s="20">
        <f t="shared" si="128"/>
        <v>167.6549952</v>
      </c>
      <c r="HM29" s="20">
        <f t="shared" si="128"/>
        <v>99.54447359999999</v>
      </c>
      <c r="HN29" s="20">
        <f t="shared" si="128"/>
        <v>100.21883519999999</v>
      </c>
      <c r="HO29" s="20">
        <f t="shared" si="128"/>
        <v>99.5879808</v>
      </c>
      <c r="HP29" s="20">
        <f t="shared" si="128"/>
        <v>37.786003199999996</v>
      </c>
      <c r="HQ29" s="20">
        <f t="shared" si="128"/>
        <v>50.96868479999999</v>
      </c>
      <c r="HR29" s="20">
        <f t="shared" si="128"/>
        <v>20.66592</v>
      </c>
      <c r="HS29" s="20">
        <f t="shared" si="128"/>
        <v>60.105196799999995</v>
      </c>
      <c r="HT29" s="20">
        <f t="shared" si="128"/>
        <v>164.892288</v>
      </c>
      <c r="HU29" s="20">
        <f t="shared" si="128"/>
        <v>121.1893056</v>
      </c>
      <c r="HV29" s="20">
        <f t="shared" si="128"/>
        <v>122.7120576</v>
      </c>
      <c r="HW29" s="20">
        <f t="shared" si="128"/>
        <v>111.79175039999998</v>
      </c>
      <c r="HX29" s="20">
        <f t="shared" si="128"/>
        <v>117.96977279999999</v>
      </c>
      <c r="HY29" s="20">
        <f t="shared" si="128"/>
        <v>26.669913599999994</v>
      </c>
      <c r="HZ29" s="20">
        <f t="shared" si="128"/>
        <v>156.0168192</v>
      </c>
      <c r="IA29" s="20">
        <f t="shared" si="128"/>
        <v>121.05878399999999</v>
      </c>
      <c r="IB29" s="20">
        <f>45.32*IB28</f>
        <v>25.7127552</v>
      </c>
      <c r="IC29" s="20">
        <f>45.32*IC28</f>
        <v>87.4929792</v>
      </c>
      <c r="ID29" s="20">
        <f>45.32*ID28</f>
        <v>113.81483519999999</v>
      </c>
      <c r="IE29" s="20">
        <f>45.32*IE28</f>
        <v>183.46986239999998</v>
      </c>
    </row>
    <row r="30" spans="1:239" s="7" customFormat="1" ht="13.5" customHeight="1">
      <c r="A30" s="42"/>
      <c r="B30" s="26" t="s">
        <v>2</v>
      </c>
      <c r="C30" s="20">
        <f>C29/C9/12</f>
        <v>0.018128</v>
      </c>
      <c r="D30" s="20">
        <f>D29/D9/12</f>
        <v>0.018128</v>
      </c>
      <c r="E30" s="20">
        <f aca="true" t="shared" si="129" ref="E30:T30">E29/E9/12</f>
        <v>0.018128</v>
      </c>
      <c r="F30" s="20">
        <f t="shared" si="129"/>
        <v>0.018128</v>
      </c>
      <c r="G30" s="20">
        <f t="shared" si="129"/>
        <v>0.018128</v>
      </c>
      <c r="H30" s="20">
        <f t="shared" si="129"/>
        <v>0.018127999999999995</v>
      </c>
      <c r="I30" s="20">
        <f t="shared" si="129"/>
        <v>0.018128000000000002</v>
      </c>
      <c r="J30" s="20">
        <f t="shared" si="129"/>
        <v>0.018128</v>
      </c>
      <c r="K30" s="20">
        <f t="shared" si="129"/>
        <v>0.026436666666666664</v>
      </c>
      <c r="L30" s="20">
        <f t="shared" si="129"/>
        <v>0.026436666666666664</v>
      </c>
      <c r="M30" s="20">
        <f t="shared" si="129"/>
        <v>0.026436666666666664</v>
      </c>
      <c r="N30" s="20">
        <f t="shared" si="129"/>
        <v>0.018128000000000002</v>
      </c>
      <c r="O30" s="20">
        <f t="shared" si="129"/>
        <v>0.018128000000000002</v>
      </c>
      <c r="P30" s="20">
        <f t="shared" si="129"/>
        <v>0.018128</v>
      </c>
      <c r="Q30" s="20">
        <f t="shared" si="129"/>
        <v>0.018128</v>
      </c>
      <c r="R30" s="20">
        <f t="shared" si="129"/>
        <v>0.018128</v>
      </c>
      <c r="S30" s="20">
        <f t="shared" si="129"/>
        <v>0.018128</v>
      </c>
      <c r="T30" s="20">
        <f t="shared" si="129"/>
        <v>0.018128</v>
      </c>
      <c r="U30" s="20">
        <f aca="true" t="shared" si="130" ref="U30:AZ30">U29/U9/12</f>
        <v>0.018128</v>
      </c>
      <c r="V30" s="20">
        <f t="shared" si="130"/>
        <v>0.026436666666666664</v>
      </c>
      <c r="W30" s="20">
        <f t="shared" si="130"/>
        <v>0.026436666666666664</v>
      </c>
      <c r="X30" s="20">
        <f t="shared" si="130"/>
        <v>0.026436666666666664</v>
      </c>
      <c r="Y30" s="20">
        <f t="shared" si="130"/>
        <v>0.018128</v>
      </c>
      <c r="Z30" s="20">
        <f t="shared" si="130"/>
        <v>0.018128</v>
      </c>
      <c r="AA30" s="20">
        <f t="shared" si="130"/>
        <v>0.018128000000000002</v>
      </c>
      <c r="AB30" s="20">
        <f t="shared" si="130"/>
        <v>0.018128000000000002</v>
      </c>
      <c r="AC30" s="20">
        <f t="shared" si="130"/>
        <v>0.018128</v>
      </c>
      <c r="AD30" s="20">
        <f t="shared" si="130"/>
        <v>0.018128</v>
      </c>
      <c r="AE30" s="20">
        <f t="shared" si="130"/>
        <v>0.018127999999999995</v>
      </c>
      <c r="AF30" s="20">
        <f t="shared" si="130"/>
        <v>0.018128</v>
      </c>
      <c r="AG30" s="20">
        <f t="shared" si="130"/>
        <v>0.018127999999999995</v>
      </c>
      <c r="AH30" s="20">
        <f t="shared" si="130"/>
        <v>0.018127999999999995</v>
      </c>
      <c r="AI30" s="20">
        <f t="shared" si="130"/>
        <v>0.018127999999999995</v>
      </c>
      <c r="AJ30" s="20">
        <f t="shared" si="130"/>
        <v>0.018128</v>
      </c>
      <c r="AK30" s="20">
        <f t="shared" si="130"/>
        <v>0.02643666666666666</v>
      </c>
      <c r="AL30" s="20">
        <f t="shared" si="130"/>
        <v>0.026436666666666664</v>
      </c>
      <c r="AM30" s="20">
        <f t="shared" si="130"/>
        <v>0.026436666666666664</v>
      </c>
      <c r="AN30" s="20">
        <f t="shared" si="130"/>
        <v>0.018128</v>
      </c>
      <c r="AO30" s="20">
        <f t="shared" si="130"/>
        <v>0.018127999999999995</v>
      </c>
      <c r="AP30" s="20">
        <f t="shared" si="130"/>
        <v>0.018127999999999995</v>
      </c>
      <c r="AQ30" s="20">
        <f t="shared" si="130"/>
        <v>0.018128</v>
      </c>
      <c r="AR30" s="20">
        <f t="shared" si="130"/>
        <v>0.018128</v>
      </c>
      <c r="AS30" s="20">
        <f t="shared" si="130"/>
        <v>0.018128</v>
      </c>
      <c r="AT30" s="20">
        <f t="shared" si="130"/>
        <v>0.018128</v>
      </c>
      <c r="AU30" s="20">
        <f t="shared" si="130"/>
        <v>0.018128</v>
      </c>
      <c r="AV30" s="20">
        <f t="shared" si="130"/>
        <v>0.018128</v>
      </c>
      <c r="AW30" s="20">
        <f t="shared" si="130"/>
        <v>0.018128</v>
      </c>
      <c r="AX30" s="20">
        <f t="shared" si="130"/>
        <v>0.018128000000000002</v>
      </c>
      <c r="AY30" s="20">
        <f t="shared" si="130"/>
        <v>0.018128</v>
      </c>
      <c r="AZ30" s="20">
        <f t="shared" si="130"/>
        <v>0.018127999999999995</v>
      </c>
      <c r="BA30" s="20">
        <f aca="true" t="shared" si="131" ref="BA30:BQ30">BA29/BA9/12</f>
        <v>0.018128000000000002</v>
      </c>
      <c r="BB30" s="20">
        <f t="shared" si="131"/>
        <v>0.018127999999999995</v>
      </c>
      <c r="BC30" s="20">
        <f t="shared" si="131"/>
        <v>0.018128</v>
      </c>
      <c r="BD30" s="20">
        <f t="shared" si="131"/>
        <v>0.018128</v>
      </c>
      <c r="BE30" s="20">
        <f t="shared" si="131"/>
        <v>0.018128</v>
      </c>
      <c r="BF30" s="20">
        <f t="shared" si="131"/>
        <v>0.018128000000000002</v>
      </c>
      <c r="BG30" s="20">
        <f t="shared" si="131"/>
        <v>0.018127999999999995</v>
      </c>
      <c r="BH30" s="20">
        <f t="shared" si="131"/>
        <v>0.018127999999999995</v>
      </c>
      <c r="BI30" s="20">
        <f t="shared" si="131"/>
        <v>0.018128</v>
      </c>
      <c r="BJ30" s="20">
        <f t="shared" si="131"/>
        <v>0.018128</v>
      </c>
      <c r="BK30" s="20">
        <f t="shared" si="131"/>
        <v>0.018127999999999995</v>
      </c>
      <c r="BL30" s="20">
        <f t="shared" si="131"/>
        <v>0.018128</v>
      </c>
      <c r="BM30" s="20">
        <f t="shared" si="131"/>
        <v>0.018128</v>
      </c>
      <c r="BN30" s="20">
        <f t="shared" si="131"/>
        <v>0.018128</v>
      </c>
      <c r="BO30" s="20">
        <f t="shared" si="131"/>
        <v>0.018128</v>
      </c>
      <c r="BP30" s="20">
        <f t="shared" si="131"/>
        <v>0.018128000000000002</v>
      </c>
      <c r="BQ30" s="20">
        <f t="shared" si="131"/>
        <v>0.018128</v>
      </c>
      <c r="BR30" s="20">
        <f aca="true" t="shared" si="132" ref="BR30:CZ30">BR29/BR9/12</f>
        <v>0.026436666666666664</v>
      </c>
      <c r="BS30" s="20">
        <f t="shared" si="132"/>
        <v>0.018127999999999995</v>
      </c>
      <c r="BT30" s="20">
        <f t="shared" si="132"/>
        <v>0.018128</v>
      </c>
      <c r="BU30" s="20">
        <f t="shared" si="132"/>
        <v>0.018128</v>
      </c>
      <c r="BV30" s="20">
        <f t="shared" si="132"/>
        <v>0.018128</v>
      </c>
      <c r="BW30" s="20">
        <f t="shared" si="132"/>
        <v>0.018128000000000002</v>
      </c>
      <c r="BX30" s="20">
        <f t="shared" si="132"/>
        <v>0.018128000000000002</v>
      </c>
      <c r="BY30" s="20">
        <f t="shared" si="132"/>
        <v>0.026436666666666664</v>
      </c>
      <c r="BZ30" s="20">
        <f t="shared" si="132"/>
        <v>0.026436666666666664</v>
      </c>
      <c r="CA30" s="20">
        <f t="shared" si="132"/>
        <v>0.026436666666666664</v>
      </c>
      <c r="CB30" s="20">
        <f t="shared" si="132"/>
        <v>0.018128</v>
      </c>
      <c r="CC30" s="20">
        <f t="shared" si="132"/>
        <v>0.018128000000000002</v>
      </c>
      <c r="CD30" s="20">
        <f t="shared" si="132"/>
        <v>0.018128</v>
      </c>
      <c r="CE30" s="20">
        <f t="shared" si="132"/>
        <v>0.018127999999999995</v>
      </c>
      <c r="CF30" s="20">
        <f t="shared" si="132"/>
        <v>0.018128</v>
      </c>
      <c r="CG30" s="20">
        <f t="shared" si="132"/>
        <v>0.018128000000000002</v>
      </c>
      <c r="CH30" s="20">
        <f t="shared" si="132"/>
        <v>0.018128000000000002</v>
      </c>
      <c r="CI30" s="20">
        <f t="shared" si="132"/>
        <v>0.018128</v>
      </c>
      <c r="CJ30" s="20">
        <f t="shared" si="132"/>
        <v>0.018128</v>
      </c>
      <c r="CK30" s="20">
        <f t="shared" si="132"/>
        <v>0.018128</v>
      </c>
      <c r="CL30" s="20">
        <f t="shared" si="132"/>
        <v>0.018128</v>
      </c>
      <c r="CM30" s="20">
        <f t="shared" si="132"/>
        <v>0.018128000000000002</v>
      </c>
      <c r="CN30" s="20">
        <f t="shared" si="132"/>
        <v>0.018128</v>
      </c>
      <c r="CO30" s="20">
        <f t="shared" si="132"/>
        <v>0.018128</v>
      </c>
      <c r="CP30" s="20">
        <f t="shared" si="132"/>
        <v>0.018128</v>
      </c>
      <c r="CQ30" s="20">
        <f t="shared" si="132"/>
        <v>0.018128000000000002</v>
      </c>
      <c r="CR30" s="20">
        <f t="shared" si="132"/>
        <v>0.018127999999999995</v>
      </c>
      <c r="CS30" s="20">
        <f t="shared" si="132"/>
        <v>0.018127999999999995</v>
      </c>
      <c r="CT30" s="20">
        <f t="shared" si="132"/>
        <v>0.018128</v>
      </c>
      <c r="CU30" s="20">
        <f t="shared" si="132"/>
        <v>0.018128000000000002</v>
      </c>
      <c r="CV30" s="20">
        <f t="shared" si="132"/>
        <v>0.018128</v>
      </c>
      <c r="CW30" s="20">
        <f t="shared" si="132"/>
        <v>0.018128000000000002</v>
      </c>
      <c r="CX30" s="20">
        <f t="shared" si="132"/>
        <v>0.018128</v>
      </c>
      <c r="CY30" s="20">
        <f t="shared" si="132"/>
        <v>0.018128</v>
      </c>
      <c r="CZ30" s="20">
        <f t="shared" si="132"/>
        <v>0.018128</v>
      </c>
      <c r="DA30" s="20">
        <f>DA29/DA9/12</f>
        <v>0.018128</v>
      </c>
      <c r="DB30" s="20">
        <f>DB29/DB9/12</f>
        <v>0.018128</v>
      </c>
      <c r="DC30" s="20">
        <f>DC29/DC9/12</f>
        <v>0.018128</v>
      </c>
      <c r="DD30" s="20">
        <f>DD29/DD9/12</f>
        <v>0.018128</v>
      </c>
      <c r="DE30" s="20">
        <f>DE29/DE9/12</f>
        <v>0.018128</v>
      </c>
      <c r="DF30" s="20">
        <f aca="true" t="shared" si="133" ref="DF30:EN30">DF29/DF9/12</f>
        <v>0.026436666666666664</v>
      </c>
      <c r="DG30" s="20">
        <f t="shared" si="133"/>
        <v>0.018128000000000002</v>
      </c>
      <c r="DH30" s="20">
        <f t="shared" si="133"/>
        <v>0.018128</v>
      </c>
      <c r="DI30" s="20">
        <f t="shared" si="133"/>
        <v>0.018128</v>
      </c>
      <c r="DJ30" s="20">
        <f t="shared" si="133"/>
        <v>0.018128</v>
      </c>
      <c r="DK30" s="20">
        <f t="shared" si="133"/>
        <v>0.018128000000000002</v>
      </c>
      <c r="DL30" s="20">
        <f t="shared" si="133"/>
        <v>0.018128</v>
      </c>
      <c r="DM30" s="20">
        <f t="shared" si="133"/>
        <v>0.026436666666666664</v>
      </c>
      <c r="DN30" s="20">
        <f t="shared" si="133"/>
        <v>0.026436666666666664</v>
      </c>
      <c r="DO30" s="20">
        <f t="shared" si="133"/>
        <v>0.026436666666666664</v>
      </c>
      <c r="DP30" s="20">
        <f t="shared" si="133"/>
        <v>0.018127999999999995</v>
      </c>
      <c r="DQ30" s="20">
        <f t="shared" si="133"/>
        <v>0.018128</v>
      </c>
      <c r="DR30" s="20">
        <f t="shared" si="133"/>
        <v>0.018128</v>
      </c>
      <c r="DS30" s="20">
        <f t="shared" si="133"/>
        <v>0.018128</v>
      </c>
      <c r="DT30" s="20">
        <f t="shared" si="133"/>
        <v>0.018128</v>
      </c>
      <c r="DU30" s="20">
        <f t="shared" si="133"/>
        <v>0.018128</v>
      </c>
      <c r="DV30" s="20">
        <f t="shared" si="133"/>
        <v>0.018128000000000002</v>
      </c>
      <c r="DW30" s="20">
        <f t="shared" si="133"/>
        <v>0.018128</v>
      </c>
      <c r="DX30" s="20">
        <f t="shared" si="133"/>
        <v>0.018128000000000002</v>
      </c>
      <c r="DY30" s="20">
        <f t="shared" si="133"/>
        <v>0.018128</v>
      </c>
      <c r="DZ30" s="20">
        <f t="shared" si="133"/>
        <v>0.018128</v>
      </c>
      <c r="EA30" s="20">
        <f t="shared" si="133"/>
        <v>0.018128</v>
      </c>
      <c r="EB30" s="20">
        <f t="shared" si="133"/>
        <v>0.018127999999999995</v>
      </c>
      <c r="EC30" s="20">
        <f t="shared" si="133"/>
        <v>0.018128000000000002</v>
      </c>
      <c r="ED30" s="20">
        <f t="shared" si="133"/>
        <v>0.018128000000000002</v>
      </c>
      <c r="EE30" s="20">
        <f t="shared" si="133"/>
        <v>0.018128</v>
      </c>
      <c r="EF30" s="20">
        <f t="shared" si="133"/>
        <v>0.018128</v>
      </c>
      <c r="EG30" s="20">
        <f t="shared" si="133"/>
        <v>0.018128</v>
      </c>
      <c r="EH30" s="20">
        <f t="shared" si="133"/>
        <v>0.018128000000000002</v>
      </c>
      <c r="EI30" s="20">
        <f t="shared" si="133"/>
        <v>0.018128</v>
      </c>
      <c r="EJ30" s="20">
        <f t="shared" si="133"/>
        <v>0.018128</v>
      </c>
      <c r="EK30" s="20">
        <f t="shared" si="133"/>
        <v>0.018128000000000002</v>
      </c>
      <c r="EL30" s="20">
        <f t="shared" si="133"/>
        <v>0.018127999999999995</v>
      </c>
      <c r="EM30" s="20">
        <f t="shared" si="133"/>
        <v>0.018128000000000002</v>
      </c>
      <c r="EN30" s="20">
        <f t="shared" si="133"/>
        <v>0.018128000000000002</v>
      </c>
      <c r="EO30" s="20">
        <f>EO29/EO9/12</f>
        <v>0.018128000000000002</v>
      </c>
      <c r="EP30" s="20">
        <f>EP29/EP9/12</f>
        <v>0.018128</v>
      </c>
      <c r="EQ30" s="20">
        <f>EQ29/EQ9/12</f>
        <v>0.018128000000000002</v>
      </c>
      <c r="ER30" s="20">
        <f>ER29/ER9/12</f>
        <v>0.018128</v>
      </c>
      <c r="ES30" s="20">
        <f>ES29/ES9/12</f>
        <v>0.018128</v>
      </c>
      <c r="ET30" s="20">
        <f aca="true" t="shared" si="134" ref="ET30:GB30">ET29/ET9/12</f>
        <v>0.026436666666666664</v>
      </c>
      <c r="EU30" s="20">
        <f t="shared" si="134"/>
        <v>0.018128000000000002</v>
      </c>
      <c r="EV30" s="20">
        <f t="shared" si="134"/>
        <v>0.018128000000000002</v>
      </c>
      <c r="EW30" s="20">
        <f t="shared" si="134"/>
        <v>0.018128</v>
      </c>
      <c r="EX30" s="20">
        <f t="shared" si="134"/>
        <v>0.018127999999999995</v>
      </c>
      <c r="EY30" s="20">
        <f t="shared" si="134"/>
        <v>0.018128000000000002</v>
      </c>
      <c r="EZ30" s="20">
        <f t="shared" si="134"/>
        <v>0.018128000000000002</v>
      </c>
      <c r="FA30" s="20">
        <f t="shared" si="134"/>
        <v>0.026436666666666664</v>
      </c>
      <c r="FB30" s="20">
        <f t="shared" si="134"/>
        <v>0.026436666666666664</v>
      </c>
      <c r="FC30" s="20">
        <f t="shared" si="134"/>
        <v>0.026436666666666664</v>
      </c>
      <c r="FD30" s="20">
        <f t="shared" si="134"/>
        <v>0.018128</v>
      </c>
      <c r="FE30" s="20">
        <f t="shared" si="134"/>
        <v>0.018128</v>
      </c>
      <c r="FF30" s="20">
        <f t="shared" si="134"/>
        <v>0.018128</v>
      </c>
      <c r="FG30" s="20">
        <f t="shared" si="134"/>
        <v>0.018128000000000002</v>
      </c>
      <c r="FH30" s="20">
        <f t="shared" si="134"/>
        <v>0.018128</v>
      </c>
      <c r="FI30" s="20">
        <f t="shared" si="134"/>
        <v>0.018128</v>
      </c>
      <c r="FJ30" s="20">
        <f t="shared" si="134"/>
        <v>0.018128</v>
      </c>
      <c r="FK30" s="20">
        <f t="shared" si="134"/>
        <v>0.018127999999999995</v>
      </c>
      <c r="FL30" s="20">
        <f t="shared" si="134"/>
        <v>0.018128</v>
      </c>
      <c r="FM30" s="20">
        <f t="shared" si="134"/>
        <v>0.018128</v>
      </c>
      <c r="FN30" s="20">
        <f t="shared" si="134"/>
        <v>0.018128000000000002</v>
      </c>
      <c r="FO30" s="20">
        <f t="shared" si="134"/>
        <v>0.018128</v>
      </c>
      <c r="FP30" s="20">
        <f t="shared" si="134"/>
        <v>0.018127999999999995</v>
      </c>
      <c r="FQ30" s="20">
        <f t="shared" si="134"/>
        <v>0.018128</v>
      </c>
      <c r="FR30" s="20">
        <f t="shared" si="134"/>
        <v>0.018128</v>
      </c>
      <c r="FS30" s="20">
        <f t="shared" si="134"/>
        <v>0.018127999999999995</v>
      </c>
      <c r="FT30" s="20">
        <f t="shared" si="134"/>
        <v>0.018128000000000002</v>
      </c>
      <c r="FU30" s="20">
        <f t="shared" si="134"/>
        <v>0.018128000000000002</v>
      </c>
      <c r="FV30" s="20">
        <f t="shared" si="134"/>
        <v>0.018127999999999995</v>
      </c>
      <c r="FW30" s="20">
        <f t="shared" si="134"/>
        <v>0.018128000000000002</v>
      </c>
      <c r="FX30" s="20">
        <f t="shared" si="134"/>
        <v>0.018128</v>
      </c>
      <c r="FY30" s="20">
        <f t="shared" si="134"/>
        <v>0.018128</v>
      </c>
      <c r="FZ30" s="20">
        <f t="shared" si="134"/>
        <v>0.018128</v>
      </c>
      <c r="GA30" s="20">
        <f t="shared" si="134"/>
        <v>0.018128000000000002</v>
      </c>
      <c r="GB30" s="20">
        <f t="shared" si="134"/>
        <v>0.018127999999999995</v>
      </c>
      <c r="GC30" s="20">
        <f>GC29/GC9/12</f>
        <v>0.018128</v>
      </c>
      <c r="GD30" s="20">
        <f>GD29/GD9/12</f>
        <v>0.018128</v>
      </c>
      <c r="GE30" s="20">
        <f>GE29/GE9/12</f>
        <v>0.018128</v>
      </c>
      <c r="GF30" s="20">
        <f>GF29/GF9/12</f>
        <v>0.018128000000000002</v>
      </c>
      <c r="GG30" s="20">
        <f>GG29/GG9/12</f>
        <v>0.018128</v>
      </c>
      <c r="GH30" s="20">
        <f aca="true" t="shared" si="135" ref="GH30:GN30">GH29/GH9/12</f>
        <v>0.018127999999999995</v>
      </c>
      <c r="GI30" s="20">
        <f t="shared" si="135"/>
        <v>0.018128</v>
      </c>
      <c r="GJ30" s="20">
        <f t="shared" si="135"/>
        <v>0.018128</v>
      </c>
      <c r="GK30" s="20">
        <f t="shared" si="135"/>
        <v>0.018128</v>
      </c>
      <c r="GL30" s="20">
        <f t="shared" si="135"/>
        <v>0.018128</v>
      </c>
      <c r="GM30" s="20">
        <f t="shared" si="135"/>
        <v>0.018128</v>
      </c>
      <c r="GN30" s="20">
        <f t="shared" si="135"/>
        <v>0.018128000000000002</v>
      </c>
      <c r="GO30" s="20">
        <f>GO29/GO9/12</f>
        <v>0.018127999999999995</v>
      </c>
      <c r="GP30" s="20">
        <f aca="true" t="shared" si="136" ref="GP30:IA30">GP29/GP9/12</f>
        <v>0.026436666666666664</v>
      </c>
      <c r="GQ30" s="20">
        <f t="shared" si="136"/>
        <v>0.026436666666666664</v>
      </c>
      <c r="GR30" s="20">
        <f t="shared" si="136"/>
        <v>0.026436666666666664</v>
      </c>
      <c r="GS30" s="20">
        <f t="shared" si="136"/>
        <v>0.018127999999999995</v>
      </c>
      <c r="GT30" s="20">
        <f t="shared" si="136"/>
        <v>0.018128000000000002</v>
      </c>
      <c r="GU30" s="20">
        <f t="shared" si="136"/>
        <v>0.018128</v>
      </c>
      <c r="GV30" s="20">
        <f t="shared" si="136"/>
        <v>0.018128</v>
      </c>
      <c r="GW30" s="20">
        <f t="shared" si="136"/>
        <v>0.018128000000000002</v>
      </c>
      <c r="GX30" s="20">
        <f t="shared" si="136"/>
        <v>0.018127999999999995</v>
      </c>
      <c r="GY30" s="20">
        <f t="shared" si="136"/>
        <v>0.018128</v>
      </c>
      <c r="GZ30" s="20">
        <f t="shared" si="136"/>
        <v>0.026436666666666664</v>
      </c>
      <c r="HA30" s="20">
        <f t="shared" si="136"/>
        <v>0.026436666666666664</v>
      </c>
      <c r="HB30" s="20">
        <f t="shared" si="136"/>
        <v>0.026436666666666664</v>
      </c>
      <c r="HC30" s="20">
        <f t="shared" si="136"/>
        <v>0.018128</v>
      </c>
      <c r="HD30" s="20">
        <f t="shared" si="136"/>
        <v>0.018128</v>
      </c>
      <c r="HE30" s="20">
        <f t="shared" si="136"/>
        <v>0.018128000000000002</v>
      </c>
      <c r="HF30" s="20">
        <f t="shared" si="136"/>
        <v>0.018128000000000002</v>
      </c>
      <c r="HG30" s="20">
        <f t="shared" si="136"/>
        <v>0.018128000000000002</v>
      </c>
      <c r="HH30" s="20">
        <f t="shared" si="136"/>
        <v>0.018128</v>
      </c>
      <c r="HI30" s="20">
        <f t="shared" si="136"/>
        <v>0.018128000000000002</v>
      </c>
      <c r="HJ30" s="20">
        <f t="shared" si="136"/>
        <v>0.018128000000000002</v>
      </c>
      <c r="HK30" s="20">
        <f t="shared" si="136"/>
        <v>0.018128</v>
      </c>
      <c r="HL30" s="20">
        <f t="shared" si="136"/>
        <v>0.018128</v>
      </c>
      <c r="HM30" s="20">
        <f t="shared" si="136"/>
        <v>0.018128</v>
      </c>
      <c r="HN30" s="20">
        <f t="shared" si="136"/>
        <v>0.018128</v>
      </c>
      <c r="HO30" s="20">
        <f t="shared" si="136"/>
        <v>0.018128</v>
      </c>
      <c r="HP30" s="20">
        <f t="shared" si="136"/>
        <v>0.018128</v>
      </c>
      <c r="HQ30" s="20">
        <f t="shared" si="136"/>
        <v>0.018127999999999995</v>
      </c>
      <c r="HR30" s="20">
        <f t="shared" si="136"/>
        <v>0.018128000000000002</v>
      </c>
      <c r="HS30" s="20">
        <f t="shared" si="136"/>
        <v>0.018128</v>
      </c>
      <c r="HT30" s="20">
        <f t="shared" si="136"/>
        <v>0.018128000000000002</v>
      </c>
      <c r="HU30" s="20">
        <f t="shared" si="136"/>
        <v>0.018128</v>
      </c>
      <c r="HV30" s="20">
        <f t="shared" si="136"/>
        <v>0.018128</v>
      </c>
      <c r="HW30" s="20">
        <f t="shared" si="136"/>
        <v>0.018128</v>
      </c>
      <c r="HX30" s="20">
        <f t="shared" si="136"/>
        <v>0.018128000000000002</v>
      </c>
      <c r="HY30" s="20">
        <f t="shared" si="136"/>
        <v>0.018127999999999995</v>
      </c>
      <c r="HZ30" s="20">
        <f t="shared" si="136"/>
        <v>0.018128</v>
      </c>
      <c r="IA30" s="20">
        <f t="shared" si="136"/>
        <v>0.018128</v>
      </c>
      <c r="IB30" s="20">
        <f>IB29/IB9/12</f>
        <v>0.018128000000000002</v>
      </c>
      <c r="IC30" s="20">
        <f>IC29/IC9/12</f>
        <v>0.018128</v>
      </c>
      <c r="ID30" s="20">
        <f>ID29/ID9/12</f>
        <v>0.018127999999999995</v>
      </c>
      <c r="IE30" s="20">
        <f>IE29/IE9/12</f>
        <v>0.018128</v>
      </c>
    </row>
    <row r="31" spans="1:239" s="7" customFormat="1" ht="13.5" customHeight="1" thickBot="1">
      <c r="A31" s="43"/>
      <c r="B31" s="27" t="s">
        <v>0</v>
      </c>
      <c r="C31" s="19" t="s">
        <v>14</v>
      </c>
      <c r="D31" s="19" t="s">
        <v>14</v>
      </c>
      <c r="E31" s="19" t="s">
        <v>14</v>
      </c>
      <c r="F31" s="19" t="s">
        <v>14</v>
      </c>
      <c r="G31" s="19" t="s">
        <v>14</v>
      </c>
      <c r="H31" s="19" t="s">
        <v>14</v>
      </c>
      <c r="I31" s="19" t="s">
        <v>14</v>
      </c>
      <c r="J31" s="19" t="s">
        <v>14</v>
      </c>
      <c r="K31" s="19" t="s">
        <v>14</v>
      </c>
      <c r="L31" s="19" t="s">
        <v>14</v>
      </c>
      <c r="M31" s="19" t="s">
        <v>14</v>
      </c>
      <c r="N31" s="19" t="s">
        <v>14</v>
      </c>
      <c r="O31" s="19" t="s">
        <v>14</v>
      </c>
      <c r="P31" s="19" t="s">
        <v>14</v>
      </c>
      <c r="Q31" s="19" t="s">
        <v>14</v>
      </c>
      <c r="R31" s="19" t="s">
        <v>14</v>
      </c>
      <c r="S31" s="19" t="s">
        <v>14</v>
      </c>
      <c r="T31" s="19" t="s">
        <v>14</v>
      </c>
      <c r="U31" s="19" t="s">
        <v>14</v>
      </c>
      <c r="V31" s="19" t="s">
        <v>14</v>
      </c>
      <c r="W31" s="19" t="s">
        <v>14</v>
      </c>
      <c r="X31" s="19" t="s">
        <v>14</v>
      </c>
      <c r="Y31" s="19" t="s">
        <v>14</v>
      </c>
      <c r="Z31" s="19" t="s">
        <v>14</v>
      </c>
      <c r="AA31" s="19" t="s">
        <v>14</v>
      </c>
      <c r="AB31" s="19" t="s">
        <v>14</v>
      </c>
      <c r="AC31" s="19" t="s">
        <v>14</v>
      </c>
      <c r="AD31" s="19" t="s">
        <v>14</v>
      </c>
      <c r="AE31" s="19" t="s">
        <v>14</v>
      </c>
      <c r="AF31" s="19" t="s">
        <v>14</v>
      </c>
      <c r="AG31" s="19" t="s">
        <v>14</v>
      </c>
      <c r="AH31" s="19" t="s">
        <v>14</v>
      </c>
      <c r="AI31" s="19" t="s">
        <v>14</v>
      </c>
      <c r="AJ31" s="19" t="s">
        <v>14</v>
      </c>
      <c r="AK31" s="19" t="s">
        <v>14</v>
      </c>
      <c r="AL31" s="19" t="s">
        <v>14</v>
      </c>
      <c r="AM31" s="19" t="s">
        <v>14</v>
      </c>
      <c r="AN31" s="19" t="s">
        <v>14</v>
      </c>
      <c r="AO31" s="19" t="s">
        <v>14</v>
      </c>
      <c r="AP31" s="19" t="s">
        <v>14</v>
      </c>
      <c r="AQ31" s="19" t="s">
        <v>14</v>
      </c>
      <c r="AR31" s="19" t="s">
        <v>14</v>
      </c>
      <c r="AS31" s="19" t="s">
        <v>14</v>
      </c>
      <c r="AT31" s="19" t="s">
        <v>14</v>
      </c>
      <c r="AU31" s="19" t="s">
        <v>14</v>
      </c>
      <c r="AV31" s="19" t="s">
        <v>14</v>
      </c>
      <c r="AW31" s="19" t="s">
        <v>14</v>
      </c>
      <c r="AX31" s="19" t="s">
        <v>14</v>
      </c>
      <c r="AY31" s="19" t="s">
        <v>14</v>
      </c>
      <c r="AZ31" s="19" t="s">
        <v>14</v>
      </c>
      <c r="BA31" s="19" t="s">
        <v>14</v>
      </c>
      <c r="BB31" s="19" t="s">
        <v>14</v>
      </c>
      <c r="BC31" s="19" t="s">
        <v>14</v>
      </c>
      <c r="BD31" s="19" t="s">
        <v>14</v>
      </c>
      <c r="BE31" s="19" t="s">
        <v>14</v>
      </c>
      <c r="BF31" s="19" t="s">
        <v>14</v>
      </c>
      <c r="BG31" s="19" t="s">
        <v>14</v>
      </c>
      <c r="BH31" s="19" t="s">
        <v>14</v>
      </c>
      <c r="BI31" s="19" t="s">
        <v>14</v>
      </c>
      <c r="BJ31" s="19" t="s">
        <v>14</v>
      </c>
      <c r="BK31" s="19" t="s">
        <v>14</v>
      </c>
      <c r="BL31" s="19" t="s">
        <v>14</v>
      </c>
      <c r="BM31" s="19" t="s">
        <v>14</v>
      </c>
      <c r="BN31" s="19" t="s">
        <v>14</v>
      </c>
      <c r="BO31" s="19" t="s">
        <v>14</v>
      </c>
      <c r="BP31" s="19" t="s">
        <v>14</v>
      </c>
      <c r="BQ31" s="19" t="s">
        <v>14</v>
      </c>
      <c r="BR31" s="19" t="s">
        <v>14</v>
      </c>
      <c r="BS31" s="19" t="s">
        <v>14</v>
      </c>
      <c r="BT31" s="19" t="s">
        <v>14</v>
      </c>
      <c r="BU31" s="19" t="s">
        <v>14</v>
      </c>
      <c r="BV31" s="19" t="s">
        <v>14</v>
      </c>
      <c r="BW31" s="19" t="s">
        <v>14</v>
      </c>
      <c r="BX31" s="19" t="s">
        <v>14</v>
      </c>
      <c r="BY31" s="19" t="s">
        <v>14</v>
      </c>
      <c r="BZ31" s="19" t="s">
        <v>14</v>
      </c>
      <c r="CA31" s="19" t="s">
        <v>14</v>
      </c>
      <c r="CB31" s="19" t="s">
        <v>14</v>
      </c>
      <c r="CC31" s="19" t="s">
        <v>14</v>
      </c>
      <c r="CD31" s="19" t="s">
        <v>14</v>
      </c>
      <c r="CE31" s="19" t="s">
        <v>14</v>
      </c>
      <c r="CF31" s="19" t="s">
        <v>14</v>
      </c>
      <c r="CG31" s="19" t="s">
        <v>14</v>
      </c>
      <c r="CH31" s="19" t="s">
        <v>14</v>
      </c>
      <c r="CI31" s="19" t="s">
        <v>14</v>
      </c>
      <c r="CJ31" s="19" t="s">
        <v>14</v>
      </c>
      <c r="CK31" s="19" t="s">
        <v>14</v>
      </c>
      <c r="CL31" s="19" t="s">
        <v>14</v>
      </c>
      <c r="CM31" s="19" t="s">
        <v>14</v>
      </c>
      <c r="CN31" s="19" t="s">
        <v>14</v>
      </c>
      <c r="CO31" s="19" t="s">
        <v>14</v>
      </c>
      <c r="CP31" s="19" t="s">
        <v>14</v>
      </c>
      <c r="CQ31" s="19" t="s">
        <v>14</v>
      </c>
      <c r="CR31" s="19" t="s">
        <v>14</v>
      </c>
      <c r="CS31" s="19" t="s">
        <v>14</v>
      </c>
      <c r="CT31" s="19" t="s">
        <v>14</v>
      </c>
      <c r="CU31" s="19" t="s">
        <v>14</v>
      </c>
      <c r="CV31" s="19" t="s">
        <v>14</v>
      </c>
      <c r="CW31" s="19" t="s">
        <v>14</v>
      </c>
      <c r="CX31" s="19" t="s">
        <v>14</v>
      </c>
      <c r="CY31" s="19" t="s">
        <v>14</v>
      </c>
      <c r="CZ31" s="19" t="s">
        <v>14</v>
      </c>
      <c r="DA31" s="19" t="s">
        <v>14</v>
      </c>
      <c r="DB31" s="19" t="s">
        <v>14</v>
      </c>
      <c r="DC31" s="19" t="s">
        <v>14</v>
      </c>
      <c r="DD31" s="19" t="s">
        <v>14</v>
      </c>
      <c r="DE31" s="19" t="s">
        <v>14</v>
      </c>
      <c r="DF31" s="19" t="s">
        <v>14</v>
      </c>
      <c r="DG31" s="19" t="s">
        <v>14</v>
      </c>
      <c r="DH31" s="19" t="s">
        <v>14</v>
      </c>
      <c r="DI31" s="19" t="s">
        <v>14</v>
      </c>
      <c r="DJ31" s="19" t="s">
        <v>14</v>
      </c>
      <c r="DK31" s="19" t="s">
        <v>14</v>
      </c>
      <c r="DL31" s="19" t="s">
        <v>14</v>
      </c>
      <c r="DM31" s="19" t="s">
        <v>14</v>
      </c>
      <c r="DN31" s="19" t="s">
        <v>14</v>
      </c>
      <c r="DO31" s="19" t="s">
        <v>14</v>
      </c>
      <c r="DP31" s="19" t="s">
        <v>14</v>
      </c>
      <c r="DQ31" s="19" t="s">
        <v>14</v>
      </c>
      <c r="DR31" s="19" t="s">
        <v>14</v>
      </c>
      <c r="DS31" s="19" t="s">
        <v>14</v>
      </c>
      <c r="DT31" s="19" t="s">
        <v>14</v>
      </c>
      <c r="DU31" s="19" t="s">
        <v>14</v>
      </c>
      <c r="DV31" s="19" t="s">
        <v>14</v>
      </c>
      <c r="DW31" s="19" t="s">
        <v>14</v>
      </c>
      <c r="DX31" s="19" t="s">
        <v>14</v>
      </c>
      <c r="DY31" s="19" t="s">
        <v>14</v>
      </c>
      <c r="DZ31" s="19" t="s">
        <v>14</v>
      </c>
      <c r="EA31" s="19" t="s">
        <v>14</v>
      </c>
      <c r="EB31" s="19" t="s">
        <v>14</v>
      </c>
      <c r="EC31" s="19" t="s">
        <v>14</v>
      </c>
      <c r="ED31" s="19" t="s">
        <v>14</v>
      </c>
      <c r="EE31" s="19" t="s">
        <v>14</v>
      </c>
      <c r="EF31" s="19" t="s">
        <v>14</v>
      </c>
      <c r="EG31" s="19" t="s">
        <v>14</v>
      </c>
      <c r="EH31" s="19" t="s">
        <v>14</v>
      </c>
      <c r="EI31" s="19" t="s">
        <v>14</v>
      </c>
      <c r="EJ31" s="19" t="s">
        <v>14</v>
      </c>
      <c r="EK31" s="19" t="s">
        <v>14</v>
      </c>
      <c r="EL31" s="19" t="s">
        <v>14</v>
      </c>
      <c r="EM31" s="19" t="s">
        <v>14</v>
      </c>
      <c r="EN31" s="19" t="s">
        <v>14</v>
      </c>
      <c r="EO31" s="19" t="s">
        <v>14</v>
      </c>
      <c r="EP31" s="19" t="s">
        <v>14</v>
      </c>
      <c r="EQ31" s="19" t="s">
        <v>14</v>
      </c>
      <c r="ER31" s="19" t="s">
        <v>14</v>
      </c>
      <c r="ES31" s="19" t="s">
        <v>14</v>
      </c>
      <c r="ET31" s="19" t="s">
        <v>14</v>
      </c>
      <c r="EU31" s="19" t="s">
        <v>14</v>
      </c>
      <c r="EV31" s="19" t="s">
        <v>14</v>
      </c>
      <c r="EW31" s="19" t="s">
        <v>14</v>
      </c>
      <c r="EX31" s="19" t="s">
        <v>14</v>
      </c>
      <c r="EY31" s="19" t="s">
        <v>14</v>
      </c>
      <c r="EZ31" s="19" t="s">
        <v>14</v>
      </c>
      <c r="FA31" s="19" t="s">
        <v>14</v>
      </c>
      <c r="FB31" s="19" t="s">
        <v>14</v>
      </c>
      <c r="FC31" s="19" t="s">
        <v>14</v>
      </c>
      <c r="FD31" s="19" t="s">
        <v>14</v>
      </c>
      <c r="FE31" s="19" t="s">
        <v>14</v>
      </c>
      <c r="FF31" s="19" t="s">
        <v>14</v>
      </c>
      <c r="FG31" s="19" t="s">
        <v>14</v>
      </c>
      <c r="FH31" s="19" t="s">
        <v>14</v>
      </c>
      <c r="FI31" s="19" t="s">
        <v>14</v>
      </c>
      <c r="FJ31" s="19" t="s">
        <v>14</v>
      </c>
      <c r="FK31" s="19" t="s">
        <v>14</v>
      </c>
      <c r="FL31" s="19" t="s">
        <v>14</v>
      </c>
      <c r="FM31" s="19" t="s">
        <v>14</v>
      </c>
      <c r="FN31" s="19" t="s">
        <v>14</v>
      </c>
      <c r="FO31" s="19" t="s">
        <v>14</v>
      </c>
      <c r="FP31" s="19" t="s">
        <v>14</v>
      </c>
      <c r="FQ31" s="19" t="s">
        <v>14</v>
      </c>
      <c r="FR31" s="19" t="s">
        <v>14</v>
      </c>
      <c r="FS31" s="19" t="s">
        <v>14</v>
      </c>
      <c r="FT31" s="19" t="s">
        <v>14</v>
      </c>
      <c r="FU31" s="19" t="s">
        <v>14</v>
      </c>
      <c r="FV31" s="19" t="s">
        <v>14</v>
      </c>
      <c r="FW31" s="19" t="s">
        <v>14</v>
      </c>
      <c r="FX31" s="19" t="s">
        <v>14</v>
      </c>
      <c r="FY31" s="19" t="s">
        <v>14</v>
      </c>
      <c r="FZ31" s="19" t="s">
        <v>14</v>
      </c>
      <c r="GA31" s="19" t="s">
        <v>14</v>
      </c>
      <c r="GB31" s="19" t="s">
        <v>14</v>
      </c>
      <c r="GC31" s="19" t="s">
        <v>14</v>
      </c>
      <c r="GD31" s="19" t="s">
        <v>14</v>
      </c>
      <c r="GE31" s="19" t="s">
        <v>14</v>
      </c>
      <c r="GF31" s="19" t="s">
        <v>14</v>
      </c>
      <c r="GG31" s="19" t="s">
        <v>14</v>
      </c>
      <c r="GH31" s="19" t="s">
        <v>14</v>
      </c>
      <c r="GI31" s="19" t="s">
        <v>14</v>
      </c>
      <c r="GJ31" s="19" t="s">
        <v>14</v>
      </c>
      <c r="GK31" s="19" t="s">
        <v>14</v>
      </c>
      <c r="GL31" s="19" t="s">
        <v>14</v>
      </c>
      <c r="GM31" s="19" t="s">
        <v>14</v>
      </c>
      <c r="GN31" s="19" t="s">
        <v>14</v>
      </c>
      <c r="GO31" s="19" t="s">
        <v>14</v>
      </c>
      <c r="GP31" s="19" t="s">
        <v>14</v>
      </c>
      <c r="GQ31" s="19" t="s">
        <v>14</v>
      </c>
      <c r="GR31" s="19" t="s">
        <v>14</v>
      </c>
      <c r="GS31" s="19" t="s">
        <v>14</v>
      </c>
      <c r="GT31" s="19" t="s">
        <v>14</v>
      </c>
      <c r="GU31" s="19" t="s">
        <v>14</v>
      </c>
      <c r="GV31" s="19" t="s">
        <v>14</v>
      </c>
      <c r="GW31" s="19" t="s">
        <v>14</v>
      </c>
      <c r="GX31" s="19" t="s">
        <v>14</v>
      </c>
      <c r="GY31" s="19" t="s">
        <v>14</v>
      </c>
      <c r="GZ31" s="19" t="s">
        <v>14</v>
      </c>
      <c r="HA31" s="19" t="s">
        <v>14</v>
      </c>
      <c r="HB31" s="19" t="s">
        <v>14</v>
      </c>
      <c r="HC31" s="19" t="s">
        <v>14</v>
      </c>
      <c r="HD31" s="19" t="s">
        <v>14</v>
      </c>
      <c r="HE31" s="19" t="s">
        <v>14</v>
      </c>
      <c r="HF31" s="19" t="s">
        <v>14</v>
      </c>
      <c r="HG31" s="19" t="s">
        <v>14</v>
      </c>
      <c r="HH31" s="19" t="s">
        <v>14</v>
      </c>
      <c r="HI31" s="19" t="s">
        <v>14</v>
      </c>
      <c r="HJ31" s="19" t="s">
        <v>14</v>
      </c>
      <c r="HK31" s="19" t="s">
        <v>14</v>
      </c>
      <c r="HL31" s="19" t="s">
        <v>14</v>
      </c>
      <c r="HM31" s="19" t="s">
        <v>14</v>
      </c>
      <c r="HN31" s="19" t="s">
        <v>14</v>
      </c>
      <c r="HO31" s="19" t="s">
        <v>14</v>
      </c>
      <c r="HP31" s="19" t="s">
        <v>14</v>
      </c>
      <c r="HQ31" s="19" t="s">
        <v>14</v>
      </c>
      <c r="HR31" s="19" t="s">
        <v>14</v>
      </c>
      <c r="HS31" s="19" t="s">
        <v>14</v>
      </c>
      <c r="HT31" s="19" t="s">
        <v>14</v>
      </c>
      <c r="HU31" s="19" t="s">
        <v>14</v>
      </c>
      <c r="HV31" s="19" t="s">
        <v>14</v>
      </c>
      <c r="HW31" s="19" t="s">
        <v>14</v>
      </c>
      <c r="HX31" s="19" t="s">
        <v>14</v>
      </c>
      <c r="HY31" s="19" t="s">
        <v>14</v>
      </c>
      <c r="HZ31" s="19" t="s">
        <v>14</v>
      </c>
      <c r="IA31" s="19" t="s">
        <v>14</v>
      </c>
      <c r="IB31" s="19" t="s">
        <v>14</v>
      </c>
      <c r="IC31" s="19" t="s">
        <v>14</v>
      </c>
      <c r="ID31" s="19" t="s">
        <v>14</v>
      </c>
      <c r="IE31" s="19" t="s">
        <v>14</v>
      </c>
    </row>
    <row r="32" spans="1:239" s="7" customFormat="1" ht="13.5" customHeight="1" thickTop="1">
      <c r="A32" s="44" t="s">
        <v>20</v>
      </c>
      <c r="B32" s="28" t="s">
        <v>15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4</v>
      </c>
      <c r="I32" s="40" t="s">
        <v>63</v>
      </c>
      <c r="J32" s="40" t="s">
        <v>63</v>
      </c>
      <c r="K32" s="40" t="s">
        <v>63</v>
      </c>
      <c r="L32" s="40" t="s">
        <v>63</v>
      </c>
      <c r="M32" s="40" t="s">
        <v>63</v>
      </c>
      <c r="N32" s="40" t="s">
        <v>63</v>
      </c>
      <c r="O32" s="40" t="s">
        <v>391</v>
      </c>
      <c r="P32" s="40" t="s">
        <v>63</v>
      </c>
      <c r="Q32" s="40" t="s">
        <v>36</v>
      </c>
      <c r="R32" s="40" t="s">
        <v>44</v>
      </c>
      <c r="S32" s="2">
        <v>16</v>
      </c>
      <c r="T32" s="2">
        <v>16</v>
      </c>
      <c r="U32" s="2">
        <v>16</v>
      </c>
      <c r="V32" s="40" t="s">
        <v>111</v>
      </c>
      <c r="W32" s="40" t="s">
        <v>131</v>
      </c>
      <c r="X32" s="40" t="s">
        <v>32</v>
      </c>
      <c r="Y32" s="40" t="s">
        <v>29</v>
      </c>
      <c r="Z32" s="40" t="s">
        <v>63</v>
      </c>
      <c r="AA32" s="40" t="s">
        <v>59</v>
      </c>
      <c r="AB32" s="40" t="s">
        <v>31</v>
      </c>
      <c r="AC32" s="40" t="s">
        <v>131</v>
      </c>
      <c r="AD32" s="40" t="s">
        <v>59</v>
      </c>
      <c r="AE32" s="40" t="s">
        <v>36</v>
      </c>
      <c r="AF32" s="40" t="s">
        <v>36</v>
      </c>
      <c r="AG32" s="40" t="s">
        <v>36</v>
      </c>
      <c r="AH32" s="40" t="s">
        <v>36</v>
      </c>
      <c r="AI32" s="40" t="s">
        <v>36</v>
      </c>
      <c r="AJ32" s="40" t="s">
        <v>36</v>
      </c>
      <c r="AK32" s="40" t="s">
        <v>36</v>
      </c>
      <c r="AL32" s="40" t="s">
        <v>36</v>
      </c>
      <c r="AM32" s="40" t="s">
        <v>63</v>
      </c>
      <c r="AN32" s="40" t="s">
        <v>36</v>
      </c>
      <c r="AO32" s="40" t="s">
        <v>36</v>
      </c>
      <c r="AP32" s="40" t="s">
        <v>131</v>
      </c>
      <c r="AQ32" s="40" t="s">
        <v>63</v>
      </c>
      <c r="AR32" s="40" t="s">
        <v>36</v>
      </c>
      <c r="AS32" s="40" t="s">
        <v>36</v>
      </c>
      <c r="AT32" s="40" t="s">
        <v>36</v>
      </c>
      <c r="AU32" s="40" t="s">
        <v>36</v>
      </c>
      <c r="AV32" s="40" t="s">
        <v>36</v>
      </c>
      <c r="AW32" s="40" t="s">
        <v>36</v>
      </c>
      <c r="AX32" s="40" t="s">
        <v>36</v>
      </c>
      <c r="AY32" s="40" t="s">
        <v>36</v>
      </c>
      <c r="AZ32" s="40" t="s">
        <v>36</v>
      </c>
      <c r="BA32" s="40" t="s">
        <v>36</v>
      </c>
      <c r="BB32" s="2">
        <v>0</v>
      </c>
      <c r="BC32" s="40" t="s">
        <v>392</v>
      </c>
      <c r="BD32" s="40" t="s">
        <v>63</v>
      </c>
      <c r="BE32" s="40" t="s">
        <v>36</v>
      </c>
      <c r="BF32" s="40" t="s">
        <v>131</v>
      </c>
      <c r="BG32" s="40" t="s">
        <v>131</v>
      </c>
      <c r="BH32" s="40" t="s">
        <v>392</v>
      </c>
      <c r="BI32" s="40" t="s">
        <v>392</v>
      </c>
      <c r="BJ32" s="40" t="s">
        <v>392</v>
      </c>
      <c r="BK32" s="40" t="s">
        <v>63</v>
      </c>
      <c r="BL32" s="40" t="s">
        <v>36</v>
      </c>
      <c r="BM32" s="40" t="s">
        <v>36</v>
      </c>
      <c r="BN32" s="40" t="s">
        <v>59</v>
      </c>
      <c r="BO32" s="40" t="s">
        <v>36</v>
      </c>
      <c r="BP32" s="36" t="s">
        <v>62</v>
      </c>
      <c r="BQ32" s="40" t="s">
        <v>107</v>
      </c>
      <c r="BR32" s="40" t="s">
        <v>36</v>
      </c>
      <c r="BS32" s="40" t="s">
        <v>63</v>
      </c>
      <c r="BT32" s="40" t="s">
        <v>63</v>
      </c>
      <c r="BU32" s="40" t="s">
        <v>63</v>
      </c>
      <c r="BV32" s="40" t="s">
        <v>63</v>
      </c>
      <c r="BW32" s="40" t="s">
        <v>60</v>
      </c>
      <c r="BX32" s="40" t="s">
        <v>60</v>
      </c>
      <c r="BY32" s="40" t="s">
        <v>44</v>
      </c>
      <c r="BZ32" s="40" t="s">
        <v>59</v>
      </c>
      <c r="CA32" s="40" t="s">
        <v>37</v>
      </c>
      <c r="CB32" s="40" t="s">
        <v>63</v>
      </c>
      <c r="CC32" s="40" t="s">
        <v>63</v>
      </c>
      <c r="CD32" s="40" t="s">
        <v>63</v>
      </c>
      <c r="CE32" s="40" t="s">
        <v>37</v>
      </c>
      <c r="CF32" s="40" t="s">
        <v>37</v>
      </c>
      <c r="CG32" s="40" t="s">
        <v>36</v>
      </c>
      <c r="CH32" s="40" t="s">
        <v>37</v>
      </c>
      <c r="CI32" s="40" t="s">
        <v>63</v>
      </c>
      <c r="CJ32" s="40" t="s">
        <v>24</v>
      </c>
      <c r="CK32" s="40" t="s">
        <v>37</v>
      </c>
      <c r="CL32" s="40" t="s">
        <v>30</v>
      </c>
      <c r="CM32" s="40" t="s">
        <v>63</v>
      </c>
      <c r="CN32" s="40" t="s">
        <v>107</v>
      </c>
      <c r="CO32" s="40" t="s">
        <v>131</v>
      </c>
      <c r="CP32" s="40" t="s">
        <v>44</v>
      </c>
      <c r="CQ32" s="40" t="s">
        <v>44</v>
      </c>
      <c r="CR32" s="40" t="s">
        <v>36</v>
      </c>
      <c r="CS32" s="40" t="s">
        <v>63</v>
      </c>
      <c r="CT32" s="40" t="s">
        <v>107</v>
      </c>
      <c r="CU32" s="40" t="s">
        <v>36</v>
      </c>
      <c r="CV32" s="40" t="s">
        <v>63</v>
      </c>
      <c r="CW32" s="40" t="s">
        <v>107</v>
      </c>
      <c r="CX32" s="40" t="s">
        <v>35</v>
      </c>
      <c r="CY32" s="40" t="s">
        <v>60</v>
      </c>
      <c r="CZ32" s="36" t="s">
        <v>32</v>
      </c>
      <c r="DA32" s="36" t="s">
        <v>32</v>
      </c>
      <c r="DB32" s="36" t="s">
        <v>63</v>
      </c>
      <c r="DC32" s="36" t="s">
        <v>24</v>
      </c>
      <c r="DD32" s="40" t="s">
        <v>29</v>
      </c>
      <c r="DE32" s="40" t="s">
        <v>29</v>
      </c>
      <c r="DF32" s="40" t="s">
        <v>98</v>
      </c>
      <c r="DG32" s="40" t="s">
        <v>60</v>
      </c>
      <c r="DH32" s="40" t="s">
        <v>60</v>
      </c>
      <c r="DI32" s="40" t="s">
        <v>58</v>
      </c>
      <c r="DJ32" s="40" t="s">
        <v>112</v>
      </c>
      <c r="DK32" s="40" t="s">
        <v>110</v>
      </c>
      <c r="DL32" s="40" t="s">
        <v>37</v>
      </c>
      <c r="DM32" s="40" t="s">
        <v>107</v>
      </c>
      <c r="DN32" s="40" t="s">
        <v>36</v>
      </c>
      <c r="DO32" s="40" t="s">
        <v>112</v>
      </c>
      <c r="DP32" s="40" t="s">
        <v>112</v>
      </c>
      <c r="DQ32" s="40" t="s">
        <v>29</v>
      </c>
      <c r="DR32" s="40" t="s">
        <v>63</v>
      </c>
      <c r="DS32" s="40" t="s">
        <v>63</v>
      </c>
      <c r="DT32" s="40" t="s">
        <v>63</v>
      </c>
      <c r="DU32" s="40" t="s">
        <v>63</v>
      </c>
      <c r="DV32" s="40" t="s">
        <v>63</v>
      </c>
      <c r="DW32" s="40" t="s">
        <v>63</v>
      </c>
      <c r="DX32" s="40" t="s">
        <v>63</v>
      </c>
      <c r="DY32" s="40" t="s">
        <v>131</v>
      </c>
      <c r="DZ32" s="40" t="s">
        <v>44</v>
      </c>
      <c r="EA32" s="40" t="s">
        <v>63</v>
      </c>
      <c r="EB32" s="40" t="s">
        <v>63</v>
      </c>
      <c r="EC32" s="40" t="s">
        <v>63</v>
      </c>
      <c r="ED32" s="40" t="s">
        <v>63</v>
      </c>
      <c r="EE32" s="36" t="s">
        <v>63</v>
      </c>
      <c r="EF32" s="36"/>
      <c r="EG32" s="36" t="s">
        <v>107</v>
      </c>
      <c r="EH32" s="36"/>
      <c r="EI32" s="36"/>
      <c r="EJ32" s="2"/>
      <c r="EK32" s="36"/>
      <c r="EL32" s="36"/>
      <c r="EM32" s="36"/>
      <c r="EN32" s="36"/>
      <c r="EO32" s="36"/>
      <c r="EP32" s="36"/>
      <c r="EQ32" s="36"/>
      <c r="ER32" s="36"/>
      <c r="ES32" s="36"/>
      <c r="ET32" s="2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7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36"/>
      <c r="FT32" s="36"/>
      <c r="FU32" s="36"/>
      <c r="FV32" s="36"/>
      <c r="FW32" s="36"/>
      <c r="FX32" s="2"/>
      <c r="FY32" s="36"/>
      <c r="FZ32" s="36"/>
      <c r="GA32" s="36"/>
      <c r="GB32" s="36"/>
      <c r="GC32" s="36"/>
      <c r="GD32" s="36"/>
      <c r="GE32" s="36"/>
      <c r="GF32" s="36"/>
      <c r="GG32" s="36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7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36"/>
      <c r="HS32" s="36"/>
      <c r="HT32" s="36"/>
      <c r="HU32" s="36"/>
      <c r="HV32" s="36"/>
      <c r="HW32" s="2"/>
      <c r="HX32" s="36"/>
      <c r="HY32" s="36"/>
      <c r="HZ32" s="36"/>
      <c r="IA32" s="36"/>
      <c r="IB32" s="36"/>
      <c r="IC32" s="36"/>
      <c r="ID32" s="36"/>
      <c r="IE32" s="36"/>
    </row>
    <row r="33" spans="1:239" s="7" customFormat="1" ht="13.5" customHeight="1">
      <c r="A33" s="42"/>
      <c r="B33" s="30" t="s">
        <v>4</v>
      </c>
      <c r="C33" s="3">
        <f>C32*15%</f>
        <v>0</v>
      </c>
      <c r="D33" s="3">
        <f>D32*10%</f>
        <v>0</v>
      </c>
      <c r="E33" s="3">
        <f aca="true" t="shared" si="137" ref="E33:T33">E32*10%</f>
        <v>0</v>
      </c>
      <c r="F33" s="3">
        <f t="shared" si="137"/>
        <v>0</v>
      </c>
      <c r="G33" s="3">
        <f t="shared" si="137"/>
        <v>0</v>
      </c>
      <c r="H33" s="3">
        <f t="shared" si="137"/>
        <v>0.4</v>
      </c>
      <c r="I33" s="3">
        <f t="shared" si="137"/>
        <v>0.4</v>
      </c>
      <c r="J33" s="3">
        <f t="shared" si="137"/>
        <v>0.4</v>
      </c>
      <c r="K33" s="3">
        <f t="shared" si="137"/>
        <v>0.4</v>
      </c>
      <c r="L33" s="3">
        <f t="shared" si="137"/>
        <v>0.4</v>
      </c>
      <c r="M33" s="3">
        <f t="shared" si="137"/>
        <v>0.4</v>
      </c>
      <c r="N33" s="3">
        <f t="shared" si="137"/>
        <v>0.4</v>
      </c>
      <c r="O33" s="3">
        <f t="shared" si="137"/>
        <v>2.2</v>
      </c>
      <c r="P33" s="3">
        <f t="shared" si="137"/>
        <v>0.4</v>
      </c>
      <c r="Q33" s="3">
        <f t="shared" si="137"/>
        <v>0.2</v>
      </c>
      <c r="R33" s="3">
        <f t="shared" si="137"/>
        <v>0.8</v>
      </c>
      <c r="S33" s="3">
        <f t="shared" si="137"/>
        <v>1.6</v>
      </c>
      <c r="T33" s="3">
        <f t="shared" si="137"/>
        <v>1.6</v>
      </c>
      <c r="U33" s="3">
        <f aca="true" t="shared" si="138" ref="U33:AO33">U32*10%</f>
        <v>1.6</v>
      </c>
      <c r="V33" s="3">
        <f t="shared" si="138"/>
        <v>1.9000000000000001</v>
      </c>
      <c r="W33" s="3">
        <f t="shared" si="138"/>
        <v>0.1</v>
      </c>
      <c r="X33" s="3">
        <f t="shared" si="138"/>
        <v>1.2000000000000002</v>
      </c>
      <c r="Y33" s="3">
        <f t="shared" si="138"/>
        <v>1.6</v>
      </c>
      <c r="Z33" s="3">
        <f t="shared" si="138"/>
        <v>0.4</v>
      </c>
      <c r="AA33" s="3">
        <f t="shared" si="138"/>
        <v>0.9</v>
      </c>
      <c r="AB33" s="6">
        <f>AB32*14%</f>
        <v>0.9800000000000001</v>
      </c>
      <c r="AC33" s="3">
        <f t="shared" si="138"/>
        <v>0.1</v>
      </c>
      <c r="AD33" s="3">
        <f t="shared" si="138"/>
        <v>0.9</v>
      </c>
      <c r="AE33" s="3">
        <f t="shared" si="138"/>
        <v>0.2</v>
      </c>
      <c r="AF33" s="3">
        <f t="shared" si="138"/>
        <v>0.2</v>
      </c>
      <c r="AG33" s="3">
        <f t="shared" si="138"/>
        <v>0.2</v>
      </c>
      <c r="AH33" s="3">
        <f t="shared" si="138"/>
        <v>0.2</v>
      </c>
      <c r="AI33" s="3">
        <f t="shared" si="138"/>
        <v>0.2</v>
      </c>
      <c r="AJ33" s="3">
        <f t="shared" si="138"/>
        <v>0.2</v>
      </c>
      <c r="AK33" s="3">
        <f t="shared" si="138"/>
        <v>0.2</v>
      </c>
      <c r="AL33" s="3">
        <f t="shared" si="138"/>
        <v>0.2</v>
      </c>
      <c r="AM33" s="3">
        <f t="shared" si="138"/>
        <v>0.4</v>
      </c>
      <c r="AN33" s="3">
        <f t="shared" si="138"/>
        <v>0.2</v>
      </c>
      <c r="AO33" s="3">
        <f t="shared" si="138"/>
        <v>0.2</v>
      </c>
      <c r="AP33" s="6">
        <f>AP32*8%</f>
        <v>0.08</v>
      </c>
      <c r="AQ33" s="3">
        <f aca="true" t="shared" si="139" ref="AQ33:BB33">AQ32*10%</f>
        <v>0.4</v>
      </c>
      <c r="AR33" s="3">
        <f t="shared" si="139"/>
        <v>0.2</v>
      </c>
      <c r="AS33" s="3">
        <f t="shared" si="139"/>
        <v>0.2</v>
      </c>
      <c r="AT33" s="3">
        <f t="shared" si="139"/>
        <v>0.2</v>
      </c>
      <c r="AU33" s="3">
        <f t="shared" si="139"/>
        <v>0.2</v>
      </c>
      <c r="AV33" s="3">
        <f t="shared" si="139"/>
        <v>0.2</v>
      </c>
      <c r="AW33" s="6">
        <f>AW32*8%</f>
        <v>0.16</v>
      </c>
      <c r="AX33" s="3">
        <f t="shared" si="139"/>
        <v>0.2</v>
      </c>
      <c r="AY33" s="3">
        <f t="shared" si="139"/>
        <v>0.2</v>
      </c>
      <c r="AZ33" s="3">
        <f t="shared" si="139"/>
        <v>0.2</v>
      </c>
      <c r="BA33" s="3">
        <f t="shared" si="139"/>
        <v>0.2</v>
      </c>
      <c r="BB33" s="3">
        <f t="shared" si="139"/>
        <v>0</v>
      </c>
      <c r="BC33" s="6">
        <f>BC32*5%</f>
        <v>0</v>
      </c>
      <c r="BD33" s="3">
        <f>BD32*10%</f>
        <v>0.4</v>
      </c>
      <c r="BE33" s="3">
        <f>BE32*10%</f>
        <v>0.2</v>
      </c>
      <c r="BF33" s="3">
        <f>BF32*10%</f>
        <v>0.1</v>
      </c>
      <c r="BG33" s="3">
        <f>BG32*10%</f>
        <v>0.1</v>
      </c>
      <c r="BH33" s="3">
        <f>BH32*10%</f>
        <v>0</v>
      </c>
      <c r="BI33" s="6">
        <f>BI32*8%</f>
        <v>0</v>
      </c>
      <c r="BJ33" s="3">
        <f>BJ32*10%</f>
        <v>0</v>
      </c>
      <c r="BK33" s="3">
        <f>BK32*10%</f>
        <v>0.4</v>
      </c>
      <c r="BL33" s="3">
        <f>BL32*10%</f>
        <v>0.2</v>
      </c>
      <c r="BM33" s="3">
        <f>BM32*10%</f>
        <v>0.2</v>
      </c>
      <c r="BN33" s="6">
        <f>BN32*9%</f>
        <v>0.8099999999999999</v>
      </c>
      <c r="BO33" s="6">
        <f>BO32*9%</f>
        <v>0.18</v>
      </c>
      <c r="BP33" s="6">
        <f>BP32*8%</f>
        <v>1.36</v>
      </c>
      <c r="BQ33" s="6">
        <f>BQ32*8%</f>
        <v>0.24</v>
      </c>
      <c r="BR33" s="3">
        <f aca="true" t="shared" si="140" ref="BR33:CC33">BR32*10%</f>
        <v>0.2</v>
      </c>
      <c r="BS33" s="3">
        <f t="shared" si="140"/>
        <v>0.4</v>
      </c>
      <c r="BT33" s="3">
        <f t="shared" si="140"/>
        <v>0.4</v>
      </c>
      <c r="BU33" s="3">
        <f t="shared" si="140"/>
        <v>0.4</v>
      </c>
      <c r="BV33" s="3">
        <f t="shared" si="140"/>
        <v>0.4</v>
      </c>
      <c r="BW33" s="3">
        <f t="shared" si="140"/>
        <v>1.8</v>
      </c>
      <c r="BX33" s="3">
        <f t="shared" si="140"/>
        <v>1.8</v>
      </c>
      <c r="BY33" s="3">
        <f t="shared" si="140"/>
        <v>0.8</v>
      </c>
      <c r="BZ33" s="3">
        <f t="shared" si="140"/>
        <v>0.9</v>
      </c>
      <c r="CA33" s="3">
        <f t="shared" si="140"/>
        <v>0.6000000000000001</v>
      </c>
      <c r="CB33" s="3">
        <f t="shared" si="140"/>
        <v>0.4</v>
      </c>
      <c r="CC33" s="3">
        <f t="shared" si="140"/>
        <v>0.4</v>
      </c>
      <c r="CD33" s="6">
        <f>CD32*8%</f>
        <v>0.32</v>
      </c>
      <c r="CE33" s="3">
        <f aca="true" t="shared" si="141" ref="CE33:CP33">CE32*10%</f>
        <v>0.6000000000000001</v>
      </c>
      <c r="CF33" s="3">
        <f t="shared" si="141"/>
        <v>0.6000000000000001</v>
      </c>
      <c r="CG33" s="3">
        <f t="shared" si="141"/>
        <v>0.2</v>
      </c>
      <c r="CH33" s="3">
        <f t="shared" si="141"/>
        <v>0.6000000000000001</v>
      </c>
      <c r="CI33" s="3">
        <f t="shared" si="141"/>
        <v>0.4</v>
      </c>
      <c r="CJ33" s="3">
        <f t="shared" si="141"/>
        <v>1.4000000000000001</v>
      </c>
      <c r="CK33" s="6">
        <f>CK32*8%</f>
        <v>0.48</v>
      </c>
      <c r="CL33" s="3">
        <f t="shared" si="141"/>
        <v>0.5</v>
      </c>
      <c r="CM33" s="3">
        <f t="shared" si="141"/>
        <v>0.4</v>
      </c>
      <c r="CN33" s="3">
        <f t="shared" si="141"/>
        <v>0.30000000000000004</v>
      </c>
      <c r="CO33" s="3">
        <f t="shared" si="141"/>
        <v>0.1</v>
      </c>
      <c r="CP33" s="3">
        <f t="shared" si="141"/>
        <v>0.8</v>
      </c>
      <c r="CQ33" s="6">
        <f>CQ32*5%</f>
        <v>0.4</v>
      </c>
      <c r="CR33" s="3">
        <f>CR32*10%</f>
        <v>0.2</v>
      </c>
      <c r="CS33" s="3">
        <f>CS32*10%</f>
        <v>0.4</v>
      </c>
      <c r="CT33" s="6">
        <f>CT32*9%</f>
        <v>0.27</v>
      </c>
      <c r="CU33" s="3">
        <f>CU32*10%</f>
        <v>0.2</v>
      </c>
      <c r="CV33" s="3">
        <f>CV32*10%</f>
        <v>0.4</v>
      </c>
      <c r="CW33" s="6">
        <f>CW32*8%</f>
        <v>0.24</v>
      </c>
      <c r="CX33" s="3">
        <f>CX32*10%</f>
        <v>1</v>
      </c>
      <c r="CY33" s="3">
        <f>CY32*10%</f>
        <v>1.8</v>
      </c>
      <c r="CZ33" s="3">
        <f>CZ32*10%</f>
        <v>1.2000000000000002</v>
      </c>
      <c r="DA33" s="3">
        <f>DA32*10%</f>
        <v>1.2000000000000002</v>
      </c>
      <c r="DB33" s="3">
        <f>DB32*10%</f>
        <v>0.4</v>
      </c>
      <c r="DC33" s="6">
        <f>DC32*15%</f>
        <v>2.1</v>
      </c>
      <c r="DD33" s="6">
        <f>DD32*8%</f>
        <v>1.28</v>
      </c>
      <c r="DE33" s="6">
        <f>DE32*8%</f>
        <v>1.28</v>
      </c>
      <c r="DF33" s="3">
        <f aca="true" t="shared" si="142" ref="DF33:DQ33">DF32*10%</f>
        <v>1.5</v>
      </c>
      <c r="DG33" s="3">
        <f t="shared" si="142"/>
        <v>1.8</v>
      </c>
      <c r="DH33" s="3">
        <f t="shared" si="142"/>
        <v>1.8</v>
      </c>
      <c r="DI33" s="3">
        <f t="shared" si="142"/>
        <v>2.4000000000000004</v>
      </c>
      <c r="DJ33" s="3">
        <f t="shared" si="142"/>
        <v>2</v>
      </c>
      <c r="DK33" s="3">
        <f t="shared" si="142"/>
        <v>1.1</v>
      </c>
      <c r="DL33" s="3">
        <f t="shared" si="142"/>
        <v>0.6000000000000001</v>
      </c>
      <c r="DM33" s="3">
        <f t="shared" si="142"/>
        <v>0.30000000000000004</v>
      </c>
      <c r="DN33" s="3">
        <f t="shared" si="142"/>
        <v>0.2</v>
      </c>
      <c r="DO33" s="3">
        <f t="shared" si="142"/>
        <v>2</v>
      </c>
      <c r="DP33" s="3">
        <f t="shared" si="142"/>
        <v>2</v>
      </c>
      <c r="DQ33" s="3">
        <f t="shared" si="142"/>
        <v>1.6</v>
      </c>
      <c r="DR33" s="6">
        <f>DR32*8%</f>
        <v>0.32</v>
      </c>
      <c r="DS33" s="3">
        <f aca="true" t="shared" si="143" ref="DS33:ED33">DS32*10%</f>
        <v>0.4</v>
      </c>
      <c r="DT33" s="3">
        <f t="shared" si="143"/>
        <v>0.4</v>
      </c>
      <c r="DU33" s="3">
        <f t="shared" si="143"/>
        <v>0.4</v>
      </c>
      <c r="DV33" s="3">
        <f t="shared" si="143"/>
        <v>0.4</v>
      </c>
      <c r="DW33" s="3">
        <f t="shared" si="143"/>
        <v>0.4</v>
      </c>
      <c r="DX33" s="3">
        <f t="shared" si="143"/>
        <v>0.4</v>
      </c>
      <c r="DY33" s="3">
        <f t="shared" si="143"/>
        <v>0.1</v>
      </c>
      <c r="DZ33" s="6">
        <f>DZ32*9%</f>
        <v>0.72</v>
      </c>
      <c r="EA33" s="3">
        <f t="shared" si="143"/>
        <v>0.4</v>
      </c>
      <c r="EB33" s="3">
        <f t="shared" si="143"/>
        <v>0.4</v>
      </c>
      <c r="EC33" s="3">
        <f t="shared" si="143"/>
        <v>0.4</v>
      </c>
      <c r="ED33" s="3">
        <f t="shared" si="143"/>
        <v>0.4</v>
      </c>
      <c r="EE33" s="6">
        <f>EE32*5%</f>
        <v>0.2</v>
      </c>
      <c r="EF33" s="3">
        <f>EF32*10%</f>
        <v>0</v>
      </c>
      <c r="EG33" s="3">
        <f>EG32*10%</f>
        <v>0.30000000000000004</v>
      </c>
      <c r="EH33" s="3">
        <f>EH32*10%</f>
        <v>0</v>
      </c>
      <c r="EI33" s="3">
        <f>EI32*10%</f>
        <v>0</v>
      </c>
      <c r="EJ33" s="3">
        <f>EJ32*10%</f>
        <v>0</v>
      </c>
      <c r="EK33" s="6">
        <f>EK32*8%</f>
        <v>0</v>
      </c>
      <c r="EL33" s="3">
        <f>EL32*10%</f>
        <v>0</v>
      </c>
      <c r="EM33" s="3">
        <f>EM32*10%</f>
        <v>0</v>
      </c>
      <c r="EN33" s="3">
        <f>EN32*10%</f>
        <v>0</v>
      </c>
      <c r="EO33" s="3">
        <f>EO32*10%</f>
        <v>0</v>
      </c>
      <c r="EP33" s="3">
        <f>EP32*10%</f>
        <v>0</v>
      </c>
      <c r="EQ33" s="6">
        <f>EQ32*15%</f>
        <v>0</v>
      </c>
      <c r="ER33" s="6">
        <f>ER32*8%</f>
        <v>0</v>
      </c>
      <c r="ES33" s="6">
        <f>ES32*8%</f>
        <v>0</v>
      </c>
      <c r="ET33" s="3">
        <f aca="true" t="shared" si="144" ref="ET33:FE33">ET32*10%</f>
        <v>0</v>
      </c>
      <c r="EU33" s="3">
        <f t="shared" si="144"/>
        <v>0</v>
      </c>
      <c r="EV33" s="3">
        <f t="shared" si="144"/>
        <v>0</v>
      </c>
      <c r="EW33" s="3">
        <f t="shared" si="144"/>
        <v>0</v>
      </c>
      <c r="EX33" s="3">
        <f t="shared" si="144"/>
        <v>0</v>
      </c>
      <c r="EY33" s="3">
        <f t="shared" si="144"/>
        <v>0</v>
      </c>
      <c r="EZ33" s="3">
        <f t="shared" si="144"/>
        <v>0</v>
      </c>
      <c r="FA33" s="3">
        <f t="shared" si="144"/>
        <v>0</v>
      </c>
      <c r="FB33" s="3">
        <f t="shared" si="144"/>
        <v>0</v>
      </c>
      <c r="FC33" s="3">
        <f t="shared" si="144"/>
        <v>0</v>
      </c>
      <c r="FD33" s="3">
        <f t="shared" si="144"/>
        <v>0</v>
      </c>
      <c r="FE33" s="3">
        <f t="shared" si="144"/>
        <v>0</v>
      </c>
      <c r="FF33" s="6">
        <f>FF32*8%</f>
        <v>0</v>
      </c>
      <c r="FG33" s="3">
        <f aca="true" t="shared" si="145" ref="FG33:FR33">FG32*10%</f>
        <v>0</v>
      </c>
      <c r="FH33" s="3">
        <f t="shared" si="145"/>
        <v>0</v>
      </c>
      <c r="FI33" s="3">
        <f t="shared" si="145"/>
        <v>0</v>
      </c>
      <c r="FJ33" s="3">
        <f t="shared" si="145"/>
        <v>0</v>
      </c>
      <c r="FK33" s="3">
        <f t="shared" si="145"/>
        <v>0</v>
      </c>
      <c r="FL33" s="3">
        <f t="shared" si="145"/>
        <v>0</v>
      </c>
      <c r="FM33" s="3">
        <f t="shared" si="145"/>
        <v>0</v>
      </c>
      <c r="FN33" s="3">
        <f t="shared" si="145"/>
        <v>0</v>
      </c>
      <c r="FO33" s="3">
        <f t="shared" si="145"/>
        <v>0</v>
      </c>
      <c r="FP33" s="3">
        <f t="shared" si="145"/>
        <v>0</v>
      </c>
      <c r="FQ33" s="3">
        <f t="shared" si="145"/>
        <v>0</v>
      </c>
      <c r="FR33" s="3">
        <f t="shared" si="145"/>
        <v>0</v>
      </c>
      <c r="FS33" s="6">
        <f>FS32*5%</f>
        <v>0</v>
      </c>
      <c r="FT33" s="3">
        <f>FT32*10%</f>
        <v>0</v>
      </c>
      <c r="FU33" s="3">
        <f>FU32*10%</f>
        <v>0</v>
      </c>
      <c r="FV33" s="3">
        <f>FV32*10%</f>
        <v>0</v>
      </c>
      <c r="FW33" s="3">
        <f>FW32*10%</f>
        <v>0</v>
      </c>
      <c r="FX33" s="3">
        <f>FX32*10%</f>
        <v>0</v>
      </c>
      <c r="FY33" s="6">
        <f>FY32*8%</f>
        <v>0</v>
      </c>
      <c r="FZ33" s="3">
        <f>FZ32*10%</f>
        <v>0</v>
      </c>
      <c r="GA33" s="3">
        <f>GA32*10%</f>
        <v>0</v>
      </c>
      <c r="GB33" s="3">
        <f>GB32*10%</f>
        <v>0</v>
      </c>
      <c r="GC33" s="3">
        <f>GC32*10%</f>
        <v>0</v>
      </c>
      <c r="GD33" s="3">
        <f>GD32*10%</f>
        <v>0</v>
      </c>
      <c r="GE33" s="6">
        <f>GE32*15%</f>
        <v>0</v>
      </c>
      <c r="GF33" s="6">
        <f>GF32*8%</f>
        <v>0</v>
      </c>
      <c r="GG33" s="6">
        <f>GG32*8%</f>
        <v>0</v>
      </c>
      <c r="GH33" s="3">
        <f aca="true" t="shared" si="146" ref="GH33:GN33">GH32*10%</f>
        <v>0</v>
      </c>
      <c r="GI33" s="3">
        <f t="shared" si="146"/>
        <v>0</v>
      </c>
      <c r="GJ33" s="3">
        <f t="shared" si="146"/>
        <v>0</v>
      </c>
      <c r="GK33" s="3">
        <f t="shared" si="146"/>
        <v>0</v>
      </c>
      <c r="GL33" s="3">
        <f t="shared" si="146"/>
        <v>0</v>
      </c>
      <c r="GM33" s="3">
        <f t="shared" si="146"/>
        <v>0</v>
      </c>
      <c r="GN33" s="3">
        <f t="shared" si="146"/>
        <v>0</v>
      </c>
      <c r="GO33" s="3">
        <f>GO32*10%</f>
        <v>0</v>
      </c>
      <c r="GP33" s="3">
        <f aca="true" t="shared" si="147" ref="GP33:HD33">GP32*10%</f>
        <v>0</v>
      </c>
      <c r="GQ33" s="3">
        <f t="shared" si="147"/>
        <v>0</v>
      </c>
      <c r="GR33" s="3">
        <f t="shared" si="147"/>
        <v>0</v>
      </c>
      <c r="GS33" s="3">
        <f t="shared" si="147"/>
        <v>0</v>
      </c>
      <c r="GT33" s="3">
        <f t="shared" si="147"/>
        <v>0</v>
      </c>
      <c r="GU33" s="3">
        <f t="shared" si="147"/>
        <v>0</v>
      </c>
      <c r="GV33" s="3">
        <f t="shared" si="147"/>
        <v>0</v>
      </c>
      <c r="GW33" s="3">
        <f t="shared" si="147"/>
        <v>0</v>
      </c>
      <c r="GX33" s="3">
        <f t="shared" si="147"/>
        <v>0</v>
      </c>
      <c r="GY33" s="3">
        <f t="shared" si="147"/>
        <v>0</v>
      </c>
      <c r="GZ33" s="3">
        <f t="shared" si="147"/>
        <v>0</v>
      </c>
      <c r="HA33" s="3">
        <f t="shared" si="147"/>
        <v>0</v>
      </c>
      <c r="HB33" s="3">
        <f t="shared" si="147"/>
        <v>0</v>
      </c>
      <c r="HC33" s="3">
        <f t="shared" si="147"/>
        <v>0</v>
      </c>
      <c r="HD33" s="3">
        <f t="shared" si="147"/>
        <v>0</v>
      </c>
      <c r="HE33" s="6">
        <f>HE32*8%</f>
        <v>0</v>
      </c>
      <c r="HF33" s="3">
        <f aca="true" t="shared" si="148" ref="HF33:HQ33">HF32*10%</f>
        <v>0</v>
      </c>
      <c r="HG33" s="3">
        <f t="shared" si="148"/>
        <v>0</v>
      </c>
      <c r="HH33" s="3">
        <f t="shared" si="148"/>
        <v>0</v>
      </c>
      <c r="HI33" s="3">
        <f t="shared" si="148"/>
        <v>0</v>
      </c>
      <c r="HJ33" s="3">
        <f t="shared" si="148"/>
        <v>0</v>
      </c>
      <c r="HK33" s="3">
        <f t="shared" si="148"/>
        <v>0</v>
      </c>
      <c r="HL33" s="3">
        <f t="shared" si="148"/>
        <v>0</v>
      </c>
      <c r="HM33" s="3">
        <f t="shared" si="148"/>
        <v>0</v>
      </c>
      <c r="HN33" s="3">
        <f t="shared" si="148"/>
        <v>0</v>
      </c>
      <c r="HO33" s="3">
        <f t="shared" si="148"/>
        <v>0</v>
      </c>
      <c r="HP33" s="3">
        <f t="shared" si="148"/>
        <v>0</v>
      </c>
      <c r="HQ33" s="3">
        <f t="shared" si="148"/>
        <v>0</v>
      </c>
      <c r="HR33" s="6">
        <f>HR32*5%</f>
        <v>0</v>
      </c>
      <c r="HS33" s="3">
        <f>HS32*10%</f>
        <v>0</v>
      </c>
      <c r="HT33" s="3">
        <f>HT32*10%</f>
        <v>0</v>
      </c>
      <c r="HU33" s="3">
        <f>HU32*10%</f>
        <v>0</v>
      </c>
      <c r="HV33" s="3">
        <f>HV32*10%</f>
        <v>0</v>
      </c>
      <c r="HW33" s="3">
        <f>HW32*10%</f>
        <v>0</v>
      </c>
      <c r="HX33" s="6">
        <f>HX32*8%</f>
        <v>0</v>
      </c>
      <c r="HY33" s="3">
        <f>HY32*10%</f>
        <v>0</v>
      </c>
      <c r="HZ33" s="3">
        <f>HZ32*10%</f>
        <v>0</v>
      </c>
      <c r="IA33" s="3">
        <f>IA32*10%</f>
        <v>0</v>
      </c>
      <c r="IB33" s="3">
        <f>IB32*10%</f>
        <v>0</v>
      </c>
      <c r="IC33" s="3">
        <f>IC32*10%</f>
        <v>0</v>
      </c>
      <c r="ID33" s="6">
        <f>ID32*15%</f>
        <v>0</v>
      </c>
      <c r="IE33" s="6">
        <f>IE32*8%</f>
        <v>0</v>
      </c>
    </row>
    <row r="34" spans="1:239" s="7" customFormat="1" ht="13.5" customHeight="1">
      <c r="A34" s="42"/>
      <c r="B34" s="31" t="s">
        <v>1</v>
      </c>
      <c r="C34" s="4">
        <f>C33*1209.48</f>
        <v>0</v>
      </c>
      <c r="D34" s="4">
        <f>D33*1209.48</f>
        <v>0</v>
      </c>
      <c r="E34" s="4">
        <f aca="true" t="shared" si="149" ref="E34:T34">E33*1209.48</f>
        <v>0</v>
      </c>
      <c r="F34" s="4">
        <f t="shared" si="149"/>
        <v>0</v>
      </c>
      <c r="G34" s="4">
        <f t="shared" si="149"/>
        <v>0</v>
      </c>
      <c r="H34" s="4">
        <f t="shared" si="149"/>
        <v>483.79200000000003</v>
      </c>
      <c r="I34" s="4">
        <f t="shared" si="149"/>
        <v>483.79200000000003</v>
      </c>
      <c r="J34" s="4">
        <f t="shared" si="149"/>
        <v>483.79200000000003</v>
      </c>
      <c r="K34" s="4">
        <f t="shared" si="149"/>
        <v>483.79200000000003</v>
      </c>
      <c r="L34" s="4">
        <f t="shared" si="149"/>
        <v>483.79200000000003</v>
      </c>
      <c r="M34" s="4">
        <f t="shared" si="149"/>
        <v>483.79200000000003</v>
      </c>
      <c r="N34" s="4">
        <f t="shared" si="149"/>
        <v>483.79200000000003</v>
      </c>
      <c r="O34" s="4">
        <f t="shared" si="149"/>
        <v>2660.856</v>
      </c>
      <c r="P34" s="4">
        <f t="shared" si="149"/>
        <v>483.79200000000003</v>
      </c>
      <c r="Q34" s="4">
        <f t="shared" si="149"/>
        <v>241.89600000000002</v>
      </c>
      <c r="R34" s="4">
        <f t="shared" si="149"/>
        <v>967.5840000000001</v>
      </c>
      <c r="S34" s="4">
        <f t="shared" si="149"/>
        <v>1935.1680000000001</v>
      </c>
      <c r="T34" s="4">
        <f t="shared" si="149"/>
        <v>1935.1680000000001</v>
      </c>
      <c r="U34" s="4">
        <f aca="true" t="shared" si="150" ref="U34:AZ34">U33*1209.48</f>
        <v>1935.1680000000001</v>
      </c>
      <c r="V34" s="4">
        <f t="shared" si="150"/>
        <v>2298.012</v>
      </c>
      <c r="W34" s="4">
        <f t="shared" si="150"/>
        <v>120.94800000000001</v>
      </c>
      <c r="X34" s="4">
        <f t="shared" si="150"/>
        <v>1451.3760000000002</v>
      </c>
      <c r="Y34" s="4">
        <f t="shared" si="150"/>
        <v>1935.1680000000001</v>
      </c>
      <c r="Z34" s="4">
        <f t="shared" si="150"/>
        <v>483.79200000000003</v>
      </c>
      <c r="AA34" s="4">
        <f t="shared" si="150"/>
        <v>1088.5320000000002</v>
      </c>
      <c r="AB34" s="4">
        <f t="shared" si="150"/>
        <v>1185.2904</v>
      </c>
      <c r="AC34" s="4">
        <f t="shared" si="150"/>
        <v>120.94800000000001</v>
      </c>
      <c r="AD34" s="4">
        <f t="shared" si="150"/>
        <v>1088.5320000000002</v>
      </c>
      <c r="AE34" s="4">
        <f t="shared" si="150"/>
        <v>241.89600000000002</v>
      </c>
      <c r="AF34" s="4">
        <f t="shared" si="150"/>
        <v>241.89600000000002</v>
      </c>
      <c r="AG34" s="4">
        <f t="shared" si="150"/>
        <v>241.89600000000002</v>
      </c>
      <c r="AH34" s="4">
        <f t="shared" si="150"/>
        <v>241.89600000000002</v>
      </c>
      <c r="AI34" s="4">
        <f t="shared" si="150"/>
        <v>241.89600000000002</v>
      </c>
      <c r="AJ34" s="4">
        <f t="shared" si="150"/>
        <v>241.89600000000002</v>
      </c>
      <c r="AK34" s="4">
        <f t="shared" si="150"/>
        <v>241.89600000000002</v>
      </c>
      <c r="AL34" s="4">
        <f t="shared" si="150"/>
        <v>241.89600000000002</v>
      </c>
      <c r="AM34" s="4">
        <f t="shared" si="150"/>
        <v>483.79200000000003</v>
      </c>
      <c r="AN34" s="4">
        <f t="shared" si="150"/>
        <v>241.89600000000002</v>
      </c>
      <c r="AO34" s="4">
        <f t="shared" si="150"/>
        <v>241.89600000000002</v>
      </c>
      <c r="AP34" s="4">
        <f t="shared" si="150"/>
        <v>96.75840000000001</v>
      </c>
      <c r="AQ34" s="4">
        <f t="shared" si="150"/>
        <v>483.79200000000003</v>
      </c>
      <c r="AR34" s="4">
        <f t="shared" si="150"/>
        <v>241.89600000000002</v>
      </c>
      <c r="AS34" s="4">
        <f t="shared" si="150"/>
        <v>241.89600000000002</v>
      </c>
      <c r="AT34" s="4">
        <f t="shared" si="150"/>
        <v>241.89600000000002</v>
      </c>
      <c r="AU34" s="4">
        <f t="shared" si="150"/>
        <v>241.89600000000002</v>
      </c>
      <c r="AV34" s="4">
        <f t="shared" si="150"/>
        <v>241.89600000000002</v>
      </c>
      <c r="AW34" s="4">
        <f t="shared" si="150"/>
        <v>193.51680000000002</v>
      </c>
      <c r="AX34" s="4">
        <f t="shared" si="150"/>
        <v>241.89600000000002</v>
      </c>
      <c r="AY34" s="4">
        <f t="shared" si="150"/>
        <v>241.89600000000002</v>
      </c>
      <c r="AZ34" s="4">
        <f t="shared" si="150"/>
        <v>241.89600000000002</v>
      </c>
      <c r="BA34" s="4">
        <f aca="true" t="shared" si="151" ref="BA34:BQ34">BA33*1209.48</f>
        <v>241.89600000000002</v>
      </c>
      <c r="BB34" s="4">
        <f t="shared" si="151"/>
        <v>0</v>
      </c>
      <c r="BC34" s="4">
        <f t="shared" si="151"/>
        <v>0</v>
      </c>
      <c r="BD34" s="4">
        <f t="shared" si="151"/>
        <v>483.79200000000003</v>
      </c>
      <c r="BE34" s="4">
        <f t="shared" si="151"/>
        <v>241.89600000000002</v>
      </c>
      <c r="BF34" s="4">
        <f t="shared" si="151"/>
        <v>120.94800000000001</v>
      </c>
      <c r="BG34" s="4">
        <f t="shared" si="151"/>
        <v>120.94800000000001</v>
      </c>
      <c r="BH34" s="4">
        <f t="shared" si="151"/>
        <v>0</v>
      </c>
      <c r="BI34" s="4">
        <f t="shared" si="151"/>
        <v>0</v>
      </c>
      <c r="BJ34" s="4">
        <f t="shared" si="151"/>
        <v>0</v>
      </c>
      <c r="BK34" s="4">
        <f t="shared" si="151"/>
        <v>483.79200000000003</v>
      </c>
      <c r="BL34" s="4">
        <f t="shared" si="151"/>
        <v>241.89600000000002</v>
      </c>
      <c r="BM34" s="4">
        <f t="shared" si="151"/>
        <v>241.89600000000002</v>
      </c>
      <c r="BN34" s="4">
        <f t="shared" si="151"/>
        <v>979.6787999999999</v>
      </c>
      <c r="BO34" s="4">
        <f t="shared" si="151"/>
        <v>217.7064</v>
      </c>
      <c r="BP34" s="4">
        <f t="shared" si="151"/>
        <v>1644.8928</v>
      </c>
      <c r="BQ34" s="4">
        <f t="shared" si="151"/>
        <v>290.2752</v>
      </c>
      <c r="BR34" s="4">
        <f aca="true" t="shared" si="152" ref="BR34:CZ34">BR33*1209.48</f>
        <v>241.89600000000002</v>
      </c>
      <c r="BS34" s="4">
        <f t="shared" si="152"/>
        <v>483.79200000000003</v>
      </c>
      <c r="BT34" s="4">
        <f t="shared" si="152"/>
        <v>483.79200000000003</v>
      </c>
      <c r="BU34" s="4">
        <f t="shared" si="152"/>
        <v>483.79200000000003</v>
      </c>
      <c r="BV34" s="4">
        <f t="shared" si="152"/>
        <v>483.79200000000003</v>
      </c>
      <c r="BW34" s="4">
        <f t="shared" si="152"/>
        <v>2177.0640000000003</v>
      </c>
      <c r="BX34" s="4">
        <f t="shared" si="152"/>
        <v>2177.0640000000003</v>
      </c>
      <c r="BY34" s="4">
        <f t="shared" si="152"/>
        <v>967.5840000000001</v>
      </c>
      <c r="BZ34" s="4">
        <f t="shared" si="152"/>
        <v>1088.5320000000002</v>
      </c>
      <c r="CA34" s="4">
        <f t="shared" si="152"/>
        <v>725.6880000000001</v>
      </c>
      <c r="CB34" s="4">
        <f t="shared" si="152"/>
        <v>483.79200000000003</v>
      </c>
      <c r="CC34" s="4">
        <f t="shared" si="152"/>
        <v>483.79200000000003</v>
      </c>
      <c r="CD34" s="4">
        <f t="shared" si="152"/>
        <v>387.03360000000004</v>
      </c>
      <c r="CE34" s="4">
        <f t="shared" si="152"/>
        <v>725.6880000000001</v>
      </c>
      <c r="CF34" s="4">
        <f t="shared" si="152"/>
        <v>725.6880000000001</v>
      </c>
      <c r="CG34" s="4">
        <f t="shared" si="152"/>
        <v>241.89600000000002</v>
      </c>
      <c r="CH34" s="4">
        <f t="shared" si="152"/>
        <v>725.6880000000001</v>
      </c>
      <c r="CI34" s="4">
        <f t="shared" si="152"/>
        <v>483.79200000000003</v>
      </c>
      <c r="CJ34" s="4">
        <f t="shared" si="152"/>
        <v>1693.2720000000002</v>
      </c>
      <c r="CK34" s="4">
        <f t="shared" si="152"/>
        <v>580.5504</v>
      </c>
      <c r="CL34" s="4">
        <f t="shared" si="152"/>
        <v>604.74</v>
      </c>
      <c r="CM34" s="4">
        <f t="shared" si="152"/>
        <v>483.79200000000003</v>
      </c>
      <c r="CN34" s="4">
        <f t="shared" si="152"/>
        <v>362.84400000000005</v>
      </c>
      <c r="CO34" s="4">
        <f t="shared" si="152"/>
        <v>120.94800000000001</v>
      </c>
      <c r="CP34" s="4">
        <f t="shared" si="152"/>
        <v>967.5840000000001</v>
      </c>
      <c r="CQ34" s="4">
        <f t="shared" si="152"/>
        <v>483.79200000000003</v>
      </c>
      <c r="CR34" s="4">
        <f t="shared" si="152"/>
        <v>241.89600000000002</v>
      </c>
      <c r="CS34" s="4">
        <f t="shared" si="152"/>
        <v>483.79200000000003</v>
      </c>
      <c r="CT34" s="4">
        <f t="shared" si="152"/>
        <v>326.55960000000005</v>
      </c>
      <c r="CU34" s="4">
        <f t="shared" si="152"/>
        <v>241.89600000000002</v>
      </c>
      <c r="CV34" s="4">
        <f t="shared" si="152"/>
        <v>483.79200000000003</v>
      </c>
      <c r="CW34" s="4">
        <f t="shared" si="152"/>
        <v>290.2752</v>
      </c>
      <c r="CX34" s="4">
        <f t="shared" si="152"/>
        <v>1209.48</v>
      </c>
      <c r="CY34" s="4">
        <f t="shared" si="152"/>
        <v>2177.0640000000003</v>
      </c>
      <c r="CZ34" s="4">
        <f t="shared" si="152"/>
        <v>1451.3760000000002</v>
      </c>
      <c r="DA34" s="4">
        <f>DA33*1209.48</f>
        <v>1451.3760000000002</v>
      </c>
      <c r="DB34" s="4">
        <f>DB33*1209.48</f>
        <v>483.79200000000003</v>
      </c>
      <c r="DC34" s="4">
        <f>DC33*1209.48</f>
        <v>2539.9080000000004</v>
      </c>
      <c r="DD34" s="4">
        <f>DD33*1209.48</f>
        <v>1548.1344000000001</v>
      </c>
      <c r="DE34" s="4">
        <f>DE33*1209.48</f>
        <v>1548.1344000000001</v>
      </c>
      <c r="DF34" s="4">
        <f aca="true" t="shared" si="153" ref="DF34:EN34">DF33*1209.48</f>
        <v>1814.22</v>
      </c>
      <c r="DG34" s="4">
        <f t="shared" si="153"/>
        <v>2177.0640000000003</v>
      </c>
      <c r="DH34" s="4">
        <f t="shared" si="153"/>
        <v>2177.0640000000003</v>
      </c>
      <c r="DI34" s="4">
        <f t="shared" si="153"/>
        <v>2902.7520000000004</v>
      </c>
      <c r="DJ34" s="4">
        <f t="shared" si="153"/>
        <v>2418.96</v>
      </c>
      <c r="DK34" s="4">
        <f t="shared" si="153"/>
        <v>1330.428</v>
      </c>
      <c r="DL34" s="4">
        <f t="shared" si="153"/>
        <v>725.6880000000001</v>
      </c>
      <c r="DM34" s="4">
        <f t="shared" si="153"/>
        <v>362.84400000000005</v>
      </c>
      <c r="DN34" s="4">
        <f t="shared" si="153"/>
        <v>241.89600000000002</v>
      </c>
      <c r="DO34" s="4">
        <f t="shared" si="153"/>
        <v>2418.96</v>
      </c>
      <c r="DP34" s="4">
        <f t="shared" si="153"/>
        <v>2418.96</v>
      </c>
      <c r="DQ34" s="4">
        <f t="shared" si="153"/>
        <v>1935.1680000000001</v>
      </c>
      <c r="DR34" s="4">
        <f t="shared" si="153"/>
        <v>387.03360000000004</v>
      </c>
      <c r="DS34" s="4">
        <f t="shared" si="153"/>
        <v>483.79200000000003</v>
      </c>
      <c r="DT34" s="4">
        <f t="shared" si="153"/>
        <v>483.79200000000003</v>
      </c>
      <c r="DU34" s="4">
        <f t="shared" si="153"/>
        <v>483.79200000000003</v>
      </c>
      <c r="DV34" s="4">
        <f t="shared" si="153"/>
        <v>483.79200000000003</v>
      </c>
      <c r="DW34" s="4">
        <f t="shared" si="153"/>
        <v>483.79200000000003</v>
      </c>
      <c r="DX34" s="4">
        <f t="shared" si="153"/>
        <v>483.79200000000003</v>
      </c>
      <c r="DY34" s="4">
        <f t="shared" si="153"/>
        <v>120.94800000000001</v>
      </c>
      <c r="DZ34" s="4">
        <f t="shared" si="153"/>
        <v>870.8256</v>
      </c>
      <c r="EA34" s="4">
        <f t="shared" si="153"/>
        <v>483.79200000000003</v>
      </c>
      <c r="EB34" s="4">
        <f t="shared" si="153"/>
        <v>483.79200000000003</v>
      </c>
      <c r="EC34" s="4">
        <f t="shared" si="153"/>
        <v>483.79200000000003</v>
      </c>
      <c r="ED34" s="4">
        <f t="shared" si="153"/>
        <v>483.79200000000003</v>
      </c>
      <c r="EE34" s="4">
        <f t="shared" si="153"/>
        <v>241.89600000000002</v>
      </c>
      <c r="EF34" s="4">
        <f t="shared" si="153"/>
        <v>0</v>
      </c>
      <c r="EG34" s="4">
        <f t="shared" si="153"/>
        <v>362.84400000000005</v>
      </c>
      <c r="EH34" s="4">
        <f t="shared" si="153"/>
        <v>0</v>
      </c>
      <c r="EI34" s="4">
        <f t="shared" si="153"/>
        <v>0</v>
      </c>
      <c r="EJ34" s="4">
        <f t="shared" si="153"/>
        <v>0</v>
      </c>
      <c r="EK34" s="4">
        <f t="shared" si="153"/>
        <v>0</v>
      </c>
      <c r="EL34" s="4">
        <f t="shared" si="153"/>
        <v>0</v>
      </c>
      <c r="EM34" s="4">
        <f t="shared" si="153"/>
        <v>0</v>
      </c>
      <c r="EN34" s="4">
        <f t="shared" si="153"/>
        <v>0</v>
      </c>
      <c r="EO34" s="4">
        <f>EO33*1209.48</f>
        <v>0</v>
      </c>
      <c r="EP34" s="4">
        <f>EP33*1209.48</f>
        <v>0</v>
      </c>
      <c r="EQ34" s="4">
        <f>EQ33*1209.48</f>
        <v>0</v>
      </c>
      <c r="ER34" s="4">
        <f>ER33*1209.48</f>
        <v>0</v>
      </c>
      <c r="ES34" s="4">
        <f>ES33*1209.48</f>
        <v>0</v>
      </c>
      <c r="ET34" s="4">
        <f aca="true" t="shared" si="154" ref="ET34:GB34">ET33*1209.48</f>
        <v>0</v>
      </c>
      <c r="EU34" s="4">
        <f t="shared" si="154"/>
        <v>0</v>
      </c>
      <c r="EV34" s="4">
        <f t="shared" si="154"/>
        <v>0</v>
      </c>
      <c r="EW34" s="4">
        <f t="shared" si="154"/>
        <v>0</v>
      </c>
      <c r="EX34" s="4">
        <f t="shared" si="154"/>
        <v>0</v>
      </c>
      <c r="EY34" s="4">
        <f t="shared" si="154"/>
        <v>0</v>
      </c>
      <c r="EZ34" s="4">
        <f t="shared" si="154"/>
        <v>0</v>
      </c>
      <c r="FA34" s="4">
        <f t="shared" si="154"/>
        <v>0</v>
      </c>
      <c r="FB34" s="4">
        <f t="shared" si="154"/>
        <v>0</v>
      </c>
      <c r="FC34" s="4">
        <f t="shared" si="154"/>
        <v>0</v>
      </c>
      <c r="FD34" s="4">
        <f t="shared" si="154"/>
        <v>0</v>
      </c>
      <c r="FE34" s="4">
        <f t="shared" si="154"/>
        <v>0</v>
      </c>
      <c r="FF34" s="4">
        <f t="shared" si="154"/>
        <v>0</v>
      </c>
      <c r="FG34" s="4">
        <f t="shared" si="154"/>
        <v>0</v>
      </c>
      <c r="FH34" s="4">
        <f t="shared" si="154"/>
        <v>0</v>
      </c>
      <c r="FI34" s="4">
        <f t="shared" si="154"/>
        <v>0</v>
      </c>
      <c r="FJ34" s="4">
        <f t="shared" si="154"/>
        <v>0</v>
      </c>
      <c r="FK34" s="4">
        <f t="shared" si="154"/>
        <v>0</v>
      </c>
      <c r="FL34" s="4">
        <f t="shared" si="154"/>
        <v>0</v>
      </c>
      <c r="FM34" s="4">
        <f t="shared" si="154"/>
        <v>0</v>
      </c>
      <c r="FN34" s="4">
        <f t="shared" si="154"/>
        <v>0</v>
      </c>
      <c r="FO34" s="4">
        <f t="shared" si="154"/>
        <v>0</v>
      </c>
      <c r="FP34" s="4">
        <f t="shared" si="154"/>
        <v>0</v>
      </c>
      <c r="FQ34" s="4">
        <f t="shared" si="154"/>
        <v>0</v>
      </c>
      <c r="FR34" s="4">
        <f t="shared" si="154"/>
        <v>0</v>
      </c>
      <c r="FS34" s="4">
        <f t="shared" si="154"/>
        <v>0</v>
      </c>
      <c r="FT34" s="4">
        <f t="shared" si="154"/>
        <v>0</v>
      </c>
      <c r="FU34" s="4">
        <f t="shared" si="154"/>
        <v>0</v>
      </c>
      <c r="FV34" s="4">
        <f t="shared" si="154"/>
        <v>0</v>
      </c>
      <c r="FW34" s="4">
        <f t="shared" si="154"/>
        <v>0</v>
      </c>
      <c r="FX34" s="4">
        <f t="shared" si="154"/>
        <v>0</v>
      </c>
      <c r="FY34" s="4">
        <f t="shared" si="154"/>
        <v>0</v>
      </c>
      <c r="FZ34" s="4">
        <f t="shared" si="154"/>
        <v>0</v>
      </c>
      <c r="GA34" s="4">
        <f t="shared" si="154"/>
        <v>0</v>
      </c>
      <c r="GB34" s="4">
        <f t="shared" si="154"/>
        <v>0</v>
      </c>
      <c r="GC34" s="4">
        <f>GC33*1209.48</f>
        <v>0</v>
      </c>
      <c r="GD34" s="4">
        <f>GD33*1209.48</f>
        <v>0</v>
      </c>
      <c r="GE34" s="4">
        <f>GE33*1209.48</f>
        <v>0</v>
      </c>
      <c r="GF34" s="4">
        <f>GF33*1209.48</f>
        <v>0</v>
      </c>
      <c r="GG34" s="4">
        <f>GG33*1209.48</f>
        <v>0</v>
      </c>
      <c r="GH34" s="4">
        <f aca="true" t="shared" si="155" ref="GH34:GN34">GH33*1209.48</f>
        <v>0</v>
      </c>
      <c r="GI34" s="4">
        <f t="shared" si="155"/>
        <v>0</v>
      </c>
      <c r="GJ34" s="4">
        <f t="shared" si="155"/>
        <v>0</v>
      </c>
      <c r="GK34" s="4">
        <f t="shared" si="155"/>
        <v>0</v>
      </c>
      <c r="GL34" s="4">
        <f t="shared" si="155"/>
        <v>0</v>
      </c>
      <c r="GM34" s="4">
        <f t="shared" si="155"/>
        <v>0</v>
      </c>
      <c r="GN34" s="4">
        <f t="shared" si="155"/>
        <v>0</v>
      </c>
      <c r="GO34" s="4">
        <f>GO33*1209.48</f>
        <v>0</v>
      </c>
      <c r="GP34" s="4">
        <f aca="true" t="shared" si="156" ref="GP34:IA34">GP33*1209.48</f>
        <v>0</v>
      </c>
      <c r="GQ34" s="4">
        <f t="shared" si="156"/>
        <v>0</v>
      </c>
      <c r="GR34" s="4">
        <f t="shared" si="156"/>
        <v>0</v>
      </c>
      <c r="GS34" s="4">
        <f t="shared" si="156"/>
        <v>0</v>
      </c>
      <c r="GT34" s="4">
        <f t="shared" si="156"/>
        <v>0</v>
      </c>
      <c r="GU34" s="4">
        <f t="shared" si="156"/>
        <v>0</v>
      </c>
      <c r="GV34" s="4">
        <f t="shared" si="156"/>
        <v>0</v>
      </c>
      <c r="GW34" s="4">
        <f t="shared" si="156"/>
        <v>0</v>
      </c>
      <c r="GX34" s="4">
        <f t="shared" si="156"/>
        <v>0</v>
      </c>
      <c r="GY34" s="4">
        <f t="shared" si="156"/>
        <v>0</v>
      </c>
      <c r="GZ34" s="4">
        <f t="shared" si="156"/>
        <v>0</v>
      </c>
      <c r="HA34" s="4">
        <f t="shared" si="156"/>
        <v>0</v>
      </c>
      <c r="HB34" s="4">
        <f t="shared" si="156"/>
        <v>0</v>
      </c>
      <c r="HC34" s="4">
        <f t="shared" si="156"/>
        <v>0</v>
      </c>
      <c r="HD34" s="4">
        <f t="shared" si="156"/>
        <v>0</v>
      </c>
      <c r="HE34" s="4">
        <f t="shared" si="156"/>
        <v>0</v>
      </c>
      <c r="HF34" s="4">
        <f t="shared" si="156"/>
        <v>0</v>
      </c>
      <c r="HG34" s="4">
        <f t="shared" si="156"/>
        <v>0</v>
      </c>
      <c r="HH34" s="4">
        <f t="shared" si="156"/>
        <v>0</v>
      </c>
      <c r="HI34" s="4">
        <f t="shared" si="156"/>
        <v>0</v>
      </c>
      <c r="HJ34" s="4">
        <f t="shared" si="156"/>
        <v>0</v>
      </c>
      <c r="HK34" s="4">
        <f t="shared" si="156"/>
        <v>0</v>
      </c>
      <c r="HL34" s="4">
        <f t="shared" si="156"/>
        <v>0</v>
      </c>
      <c r="HM34" s="4">
        <f t="shared" si="156"/>
        <v>0</v>
      </c>
      <c r="HN34" s="4">
        <f t="shared" si="156"/>
        <v>0</v>
      </c>
      <c r="HO34" s="4">
        <f t="shared" si="156"/>
        <v>0</v>
      </c>
      <c r="HP34" s="4">
        <f t="shared" si="156"/>
        <v>0</v>
      </c>
      <c r="HQ34" s="4">
        <f t="shared" si="156"/>
        <v>0</v>
      </c>
      <c r="HR34" s="4">
        <f t="shared" si="156"/>
        <v>0</v>
      </c>
      <c r="HS34" s="4">
        <f t="shared" si="156"/>
        <v>0</v>
      </c>
      <c r="HT34" s="4">
        <f t="shared" si="156"/>
        <v>0</v>
      </c>
      <c r="HU34" s="4">
        <f t="shared" si="156"/>
        <v>0</v>
      </c>
      <c r="HV34" s="4">
        <f t="shared" si="156"/>
        <v>0</v>
      </c>
      <c r="HW34" s="4">
        <f t="shared" si="156"/>
        <v>0</v>
      </c>
      <c r="HX34" s="4">
        <f t="shared" si="156"/>
        <v>0</v>
      </c>
      <c r="HY34" s="4">
        <f t="shared" si="156"/>
        <v>0</v>
      </c>
      <c r="HZ34" s="4">
        <f t="shared" si="156"/>
        <v>0</v>
      </c>
      <c r="IA34" s="4">
        <f t="shared" si="156"/>
        <v>0</v>
      </c>
      <c r="IB34" s="4">
        <f>IB33*1209.48</f>
        <v>0</v>
      </c>
      <c r="IC34" s="4">
        <f>IC33*1209.48</f>
        <v>0</v>
      </c>
      <c r="ID34" s="4">
        <f>ID33*1209.48</f>
        <v>0</v>
      </c>
      <c r="IE34" s="4">
        <f>IE33*1209.48</f>
        <v>0</v>
      </c>
    </row>
    <row r="35" spans="1:239" s="7" customFormat="1" ht="13.5" customHeight="1">
      <c r="A35" s="42"/>
      <c r="B35" s="31" t="s">
        <v>2</v>
      </c>
      <c r="C35" s="5">
        <f>C34/C9</f>
        <v>0</v>
      </c>
      <c r="D35" s="5">
        <f>D34/D9</f>
        <v>0</v>
      </c>
      <c r="E35" s="5">
        <f aca="true" t="shared" si="157" ref="E35:T35">E34/E9</f>
        <v>0</v>
      </c>
      <c r="F35" s="5">
        <f t="shared" si="157"/>
        <v>0</v>
      </c>
      <c r="G35" s="5">
        <f t="shared" si="157"/>
        <v>0</v>
      </c>
      <c r="H35" s="5">
        <f t="shared" si="157"/>
        <v>4.001588089330025</v>
      </c>
      <c r="I35" s="5">
        <f t="shared" si="157"/>
        <v>3.483023758099352</v>
      </c>
      <c r="J35" s="5">
        <f t="shared" si="157"/>
        <v>5.9801236093943135</v>
      </c>
      <c r="K35" s="5">
        <f t="shared" si="157"/>
        <v>5.92156670746634</v>
      </c>
      <c r="L35" s="5">
        <f t="shared" si="157"/>
        <v>5.92156670746634</v>
      </c>
      <c r="M35" s="5">
        <f t="shared" si="157"/>
        <v>5.987524752475248</v>
      </c>
      <c r="N35" s="5">
        <f t="shared" si="157"/>
        <v>6.108484848484848</v>
      </c>
      <c r="O35" s="5">
        <f t="shared" si="157"/>
        <v>4.61553512575889</v>
      </c>
      <c r="P35" s="5">
        <f t="shared" si="157"/>
        <v>5.994944237918216</v>
      </c>
      <c r="Q35" s="5">
        <f t="shared" si="157"/>
        <v>3.1333678756476684</v>
      </c>
      <c r="R35" s="5">
        <f t="shared" si="157"/>
        <v>3.686034285714286</v>
      </c>
      <c r="S35" s="5">
        <f t="shared" si="157"/>
        <v>4.865898918783003</v>
      </c>
      <c r="T35" s="5">
        <f t="shared" si="157"/>
        <v>3.7372885283893402</v>
      </c>
      <c r="U35" s="5">
        <f aca="true" t="shared" si="158" ref="U35:AZ35">U34/U9</f>
        <v>4.790019801980199</v>
      </c>
      <c r="V35" s="5">
        <f t="shared" si="158"/>
        <v>6.584561604584528</v>
      </c>
      <c r="W35" s="5">
        <f t="shared" si="158"/>
        <v>0.6641845140032949</v>
      </c>
      <c r="X35" s="5">
        <f t="shared" si="158"/>
        <v>3.436836372247218</v>
      </c>
      <c r="Y35" s="5">
        <f t="shared" si="158"/>
        <v>3.7193311551028256</v>
      </c>
      <c r="Z35" s="5">
        <f t="shared" si="158"/>
        <v>6.002382133995038</v>
      </c>
      <c r="AA35" s="5">
        <f t="shared" si="158"/>
        <v>2.5397386840877276</v>
      </c>
      <c r="AB35" s="5">
        <f t="shared" si="158"/>
        <v>2.225479534359745</v>
      </c>
      <c r="AC35" s="5">
        <f t="shared" si="158"/>
        <v>0.9699117882919006</v>
      </c>
      <c r="AD35" s="5">
        <f t="shared" si="158"/>
        <v>3.54455226310648</v>
      </c>
      <c r="AE35" s="5">
        <f t="shared" si="158"/>
        <v>1.5841257367387036</v>
      </c>
      <c r="AF35" s="5">
        <f t="shared" si="158"/>
        <v>1.6267383994620042</v>
      </c>
      <c r="AG35" s="5">
        <f t="shared" si="158"/>
        <v>1.59984126984127</v>
      </c>
      <c r="AH35" s="5">
        <f t="shared" si="158"/>
        <v>1.567699287103046</v>
      </c>
      <c r="AI35" s="5">
        <f t="shared" si="158"/>
        <v>1.5956200527704487</v>
      </c>
      <c r="AJ35" s="5">
        <f t="shared" si="158"/>
        <v>1.5851638269986896</v>
      </c>
      <c r="AK35" s="5">
        <f t="shared" si="158"/>
        <v>1.5977278731836195</v>
      </c>
      <c r="AL35" s="5">
        <f t="shared" si="158"/>
        <v>1.5924687294272548</v>
      </c>
      <c r="AM35" s="5">
        <f t="shared" si="158"/>
        <v>2.0250816241105065</v>
      </c>
      <c r="AN35" s="5">
        <f t="shared" si="158"/>
        <v>1.7786470588235295</v>
      </c>
      <c r="AO35" s="5">
        <f t="shared" si="158"/>
        <v>1.2266531440162274</v>
      </c>
      <c r="AP35" s="5">
        <f t="shared" si="158"/>
        <v>0.6659215416379903</v>
      </c>
      <c r="AQ35" s="5">
        <f t="shared" si="158"/>
        <v>2.997472118959108</v>
      </c>
      <c r="AR35" s="5">
        <f t="shared" si="158"/>
        <v>1.7682456140350877</v>
      </c>
      <c r="AS35" s="5">
        <f t="shared" si="158"/>
        <v>1.7340215053763441</v>
      </c>
      <c r="AT35" s="5">
        <f t="shared" si="158"/>
        <v>1.8270090634441087</v>
      </c>
      <c r="AU35" s="5">
        <f t="shared" si="158"/>
        <v>1.7070995059985887</v>
      </c>
      <c r="AV35" s="5">
        <f t="shared" si="158"/>
        <v>1.7315390121689336</v>
      </c>
      <c r="AW35" s="5">
        <f t="shared" si="158"/>
        <v>1.8187669172932333</v>
      </c>
      <c r="AX35" s="5">
        <f t="shared" si="158"/>
        <v>1.7390079079798708</v>
      </c>
      <c r="AY35" s="5">
        <f t="shared" si="158"/>
        <v>1.75796511627907</v>
      </c>
      <c r="AZ35" s="5">
        <f t="shared" si="158"/>
        <v>1.8824591439688718</v>
      </c>
      <c r="BA35" s="5">
        <f aca="true" t="shared" si="159" ref="BA35:BQ35">BA34/BA9</f>
        <v>1.7365111270638909</v>
      </c>
      <c r="BB35" s="5">
        <f t="shared" si="159"/>
        <v>0</v>
      </c>
      <c r="BC35" s="5">
        <f t="shared" si="159"/>
        <v>0</v>
      </c>
      <c r="BD35" s="5">
        <f t="shared" si="159"/>
        <v>3.373723849372385</v>
      </c>
      <c r="BE35" s="5">
        <f t="shared" si="159"/>
        <v>1.932076677316294</v>
      </c>
      <c r="BF35" s="5">
        <f t="shared" si="159"/>
        <v>1.453701923076923</v>
      </c>
      <c r="BG35" s="5">
        <f t="shared" si="159"/>
        <v>0.974601128122482</v>
      </c>
      <c r="BH35" s="5">
        <f t="shared" si="159"/>
        <v>0</v>
      </c>
      <c r="BI35" s="5">
        <f t="shared" si="159"/>
        <v>0</v>
      </c>
      <c r="BJ35" s="5">
        <f t="shared" si="159"/>
        <v>0</v>
      </c>
      <c r="BK35" s="5">
        <f t="shared" si="159"/>
        <v>2.9535531135531135</v>
      </c>
      <c r="BL35" s="5">
        <f t="shared" si="159"/>
        <v>1.7734310850439883</v>
      </c>
      <c r="BM35" s="5">
        <f t="shared" si="159"/>
        <v>1.7327793696275073</v>
      </c>
      <c r="BN35" s="5">
        <f t="shared" si="159"/>
        <v>4.685216642754662</v>
      </c>
      <c r="BO35" s="5">
        <f t="shared" si="159"/>
        <v>1.5517205987170348</v>
      </c>
      <c r="BP35" s="5">
        <f t="shared" si="159"/>
        <v>2.989627044711014</v>
      </c>
      <c r="BQ35" s="5">
        <f t="shared" si="159"/>
        <v>3.509978234582829</v>
      </c>
      <c r="BR35" s="5">
        <f aca="true" t="shared" si="160" ref="BR35:CZ35">BR34/BR9</f>
        <v>3.260053908355795</v>
      </c>
      <c r="BS35" s="5">
        <f t="shared" si="160"/>
        <v>4.374249547920434</v>
      </c>
      <c r="BT35" s="5">
        <f t="shared" si="160"/>
        <v>6.186598465473146</v>
      </c>
      <c r="BU35" s="5">
        <f t="shared" si="160"/>
        <v>6.116207332490519</v>
      </c>
      <c r="BV35" s="5">
        <f t="shared" si="160"/>
        <v>6.0248069738480705</v>
      </c>
      <c r="BW35" s="5">
        <f t="shared" si="160"/>
        <v>3.7548533977233536</v>
      </c>
      <c r="BX35" s="5">
        <f t="shared" si="160"/>
        <v>3.6893136756481955</v>
      </c>
      <c r="BY35" s="5">
        <f t="shared" si="160"/>
        <v>2.96078335373317</v>
      </c>
      <c r="BZ35" s="5">
        <f t="shared" si="160"/>
        <v>3.1551652173913047</v>
      </c>
      <c r="CA35" s="5">
        <f t="shared" si="160"/>
        <v>4.465772307692308</v>
      </c>
      <c r="CB35" s="5">
        <f t="shared" si="160"/>
        <v>6.054968710888611</v>
      </c>
      <c r="CC35" s="5">
        <f t="shared" si="160"/>
        <v>5.950701107011071</v>
      </c>
      <c r="CD35" s="5">
        <f t="shared" si="160"/>
        <v>4.691316363636364</v>
      </c>
      <c r="CE35" s="5">
        <f t="shared" si="160"/>
        <v>4.43032967032967</v>
      </c>
      <c r="CF35" s="5">
        <f t="shared" si="160"/>
        <v>4.443894672382119</v>
      </c>
      <c r="CG35" s="5">
        <f t="shared" si="160"/>
        <v>2.5409243697478994</v>
      </c>
      <c r="CH35" s="5">
        <f t="shared" si="160"/>
        <v>4.512985074626866</v>
      </c>
      <c r="CI35" s="5">
        <f t="shared" si="160"/>
        <v>4.414160583941606</v>
      </c>
      <c r="CJ35" s="5">
        <f t="shared" si="160"/>
        <v>3.2431947902700635</v>
      </c>
      <c r="CK35" s="5">
        <f t="shared" si="160"/>
        <v>3.1466146341463412</v>
      </c>
      <c r="CL35" s="5">
        <f t="shared" si="160"/>
        <v>5.753948620361561</v>
      </c>
      <c r="CM35" s="5">
        <f t="shared" si="160"/>
        <v>5.1687179487179495</v>
      </c>
      <c r="CN35" s="5">
        <f t="shared" si="160"/>
        <v>2.4599593220338987</v>
      </c>
      <c r="CO35" s="5">
        <f t="shared" si="160"/>
        <v>0.5934641805691855</v>
      </c>
      <c r="CP35" s="5">
        <f t="shared" si="160"/>
        <v>4.500390697674419</v>
      </c>
      <c r="CQ35" s="5">
        <f t="shared" si="160"/>
        <v>2.0578136962994473</v>
      </c>
      <c r="CR35" s="5">
        <f t="shared" si="160"/>
        <v>1.5841257367387036</v>
      </c>
      <c r="CS35" s="5">
        <f t="shared" si="160"/>
        <v>3.1212387096774195</v>
      </c>
      <c r="CT35" s="5">
        <f t="shared" si="160"/>
        <v>4.6651371428571435</v>
      </c>
      <c r="CU35" s="5">
        <f t="shared" si="160"/>
        <v>3.541669106881406</v>
      </c>
      <c r="CV35" s="5">
        <f t="shared" si="160"/>
        <v>4.288936170212766</v>
      </c>
      <c r="CW35" s="5">
        <f t="shared" si="160"/>
        <v>3.809385826771653</v>
      </c>
      <c r="CX35" s="5">
        <f t="shared" si="160"/>
        <v>3.6408187838651416</v>
      </c>
      <c r="CY35" s="5">
        <f t="shared" si="160"/>
        <v>5.370162802170697</v>
      </c>
      <c r="CZ35" s="5">
        <f t="shared" si="160"/>
        <v>3.1205676198666956</v>
      </c>
      <c r="DA35" s="5">
        <f>DA34/DA9</f>
        <v>3.1005682546464435</v>
      </c>
      <c r="DB35" s="5">
        <f>DB34/DB9</f>
        <v>4.346738544474394</v>
      </c>
      <c r="DC35" s="5">
        <f>DC34/DC9</f>
        <v>5.640479680213192</v>
      </c>
      <c r="DD35" s="5">
        <f>DD34/DD9</f>
        <v>2.657285272914521</v>
      </c>
      <c r="DE35" s="5">
        <f>DE34/DE9</f>
        <v>2.6613965961835997</v>
      </c>
      <c r="DF35" s="5">
        <f aca="true" t="shared" si="161" ref="DF35:EN35">DF34/DF9</f>
        <v>3.059908922246585</v>
      </c>
      <c r="DG35" s="5">
        <f t="shared" si="161"/>
        <v>5.475513078470826</v>
      </c>
      <c r="DH35" s="5">
        <f t="shared" si="161"/>
        <v>5.437222777222778</v>
      </c>
      <c r="DI35" s="5">
        <f t="shared" si="161"/>
        <v>4.124398976982098</v>
      </c>
      <c r="DJ35" s="5">
        <f t="shared" si="161"/>
        <v>4.357701315078364</v>
      </c>
      <c r="DK35" s="5">
        <f t="shared" si="161"/>
        <v>3.8351916978956475</v>
      </c>
      <c r="DL35" s="5">
        <f t="shared" si="161"/>
        <v>3.509129593810445</v>
      </c>
      <c r="DM35" s="5">
        <f t="shared" si="161"/>
        <v>1.7918222222222224</v>
      </c>
      <c r="DN35" s="5">
        <f t="shared" si="161"/>
        <v>2.004109362054681</v>
      </c>
      <c r="DO35" s="5">
        <f t="shared" si="161"/>
        <v>4.237099316868103</v>
      </c>
      <c r="DP35" s="5">
        <f t="shared" si="161"/>
        <v>4.252742616033756</v>
      </c>
      <c r="DQ35" s="5">
        <f t="shared" si="161"/>
        <v>3.7561490683229812</v>
      </c>
      <c r="DR35" s="5">
        <f t="shared" si="161"/>
        <v>2.8209446064139945</v>
      </c>
      <c r="DS35" s="5">
        <f t="shared" si="161"/>
        <v>3.2274316210807203</v>
      </c>
      <c r="DT35" s="5">
        <f t="shared" si="161"/>
        <v>3.4705308464849356</v>
      </c>
      <c r="DU35" s="5">
        <f t="shared" si="161"/>
        <v>4.338941704035875</v>
      </c>
      <c r="DV35" s="5">
        <f t="shared" si="161"/>
        <v>3.483023758099352</v>
      </c>
      <c r="DW35" s="5">
        <f t="shared" si="161"/>
        <v>2.9391980558930744</v>
      </c>
      <c r="DX35" s="5">
        <f t="shared" si="161"/>
        <v>3.483023758099352</v>
      </c>
      <c r="DY35" s="5">
        <f t="shared" si="161"/>
        <v>1.0293446808510638</v>
      </c>
      <c r="DZ35" s="5">
        <f t="shared" si="161"/>
        <v>2.484523823109843</v>
      </c>
      <c r="EA35" s="5">
        <f t="shared" si="161"/>
        <v>3.707218390804598</v>
      </c>
      <c r="EB35" s="5">
        <f t="shared" si="161"/>
        <v>3.423864118895966</v>
      </c>
      <c r="EC35" s="5">
        <f t="shared" si="161"/>
        <v>3.57569844789357</v>
      </c>
      <c r="ED35" s="5">
        <f t="shared" si="161"/>
        <v>3.3091108071135436</v>
      </c>
      <c r="EE35" s="5">
        <f t="shared" si="161"/>
        <v>2.0208521303258147</v>
      </c>
      <c r="EF35" s="5">
        <f t="shared" si="161"/>
        <v>0</v>
      </c>
      <c r="EG35" s="5">
        <f t="shared" si="161"/>
        <v>4.424926829268293</v>
      </c>
      <c r="EH35" s="5">
        <f t="shared" si="161"/>
        <v>0</v>
      </c>
      <c r="EI35" s="5">
        <f t="shared" si="161"/>
        <v>0</v>
      </c>
      <c r="EJ35" s="5">
        <f t="shared" si="161"/>
        <v>0</v>
      </c>
      <c r="EK35" s="5">
        <f t="shared" si="161"/>
        <v>0</v>
      </c>
      <c r="EL35" s="5">
        <f t="shared" si="161"/>
        <v>0</v>
      </c>
      <c r="EM35" s="5">
        <f t="shared" si="161"/>
        <v>0</v>
      </c>
      <c r="EN35" s="5">
        <f t="shared" si="161"/>
        <v>0</v>
      </c>
      <c r="EO35" s="5">
        <f>EO34/EO9</f>
        <v>0</v>
      </c>
      <c r="EP35" s="5">
        <f>EP34/EP9</f>
        <v>0</v>
      </c>
      <c r="EQ35" s="5">
        <f>EQ34/EQ9</f>
        <v>0</v>
      </c>
      <c r="ER35" s="5">
        <f>ER34/ER9</f>
        <v>0</v>
      </c>
      <c r="ES35" s="5">
        <f>ES34/ES9</f>
        <v>0</v>
      </c>
      <c r="ET35" s="5">
        <f aca="true" t="shared" si="162" ref="ET35:GB35">ET34/ET9</f>
        <v>0</v>
      </c>
      <c r="EU35" s="5">
        <f t="shared" si="162"/>
        <v>0</v>
      </c>
      <c r="EV35" s="5">
        <f t="shared" si="162"/>
        <v>0</v>
      </c>
      <c r="EW35" s="5">
        <f t="shared" si="162"/>
        <v>0</v>
      </c>
      <c r="EX35" s="5">
        <f t="shared" si="162"/>
        <v>0</v>
      </c>
      <c r="EY35" s="5">
        <f t="shared" si="162"/>
        <v>0</v>
      </c>
      <c r="EZ35" s="5">
        <f t="shared" si="162"/>
        <v>0</v>
      </c>
      <c r="FA35" s="5">
        <f t="shared" si="162"/>
        <v>0</v>
      </c>
      <c r="FB35" s="5">
        <f t="shared" si="162"/>
        <v>0</v>
      </c>
      <c r="FC35" s="5">
        <f t="shared" si="162"/>
        <v>0</v>
      </c>
      <c r="FD35" s="5">
        <f t="shared" si="162"/>
        <v>0</v>
      </c>
      <c r="FE35" s="5">
        <f t="shared" si="162"/>
        <v>0</v>
      </c>
      <c r="FF35" s="5">
        <f t="shared" si="162"/>
        <v>0</v>
      </c>
      <c r="FG35" s="5">
        <f t="shared" si="162"/>
        <v>0</v>
      </c>
      <c r="FH35" s="5">
        <f t="shared" si="162"/>
        <v>0</v>
      </c>
      <c r="FI35" s="5">
        <f t="shared" si="162"/>
        <v>0</v>
      </c>
      <c r="FJ35" s="5">
        <f t="shared" si="162"/>
        <v>0</v>
      </c>
      <c r="FK35" s="5">
        <f t="shared" si="162"/>
        <v>0</v>
      </c>
      <c r="FL35" s="5">
        <f t="shared" si="162"/>
        <v>0</v>
      </c>
      <c r="FM35" s="5">
        <f t="shared" si="162"/>
        <v>0</v>
      </c>
      <c r="FN35" s="5">
        <f t="shared" si="162"/>
        <v>0</v>
      </c>
      <c r="FO35" s="5">
        <f t="shared" si="162"/>
        <v>0</v>
      </c>
      <c r="FP35" s="5">
        <f t="shared" si="162"/>
        <v>0</v>
      </c>
      <c r="FQ35" s="5">
        <f t="shared" si="162"/>
        <v>0</v>
      </c>
      <c r="FR35" s="5">
        <f t="shared" si="162"/>
        <v>0</v>
      </c>
      <c r="FS35" s="5">
        <f t="shared" si="162"/>
        <v>0</v>
      </c>
      <c r="FT35" s="5">
        <f t="shared" si="162"/>
        <v>0</v>
      </c>
      <c r="FU35" s="5">
        <f t="shared" si="162"/>
        <v>0</v>
      </c>
      <c r="FV35" s="5">
        <f t="shared" si="162"/>
        <v>0</v>
      </c>
      <c r="FW35" s="5">
        <f t="shared" si="162"/>
        <v>0</v>
      </c>
      <c r="FX35" s="5">
        <f t="shared" si="162"/>
        <v>0</v>
      </c>
      <c r="FY35" s="5">
        <f t="shared" si="162"/>
        <v>0</v>
      </c>
      <c r="FZ35" s="5">
        <f t="shared" si="162"/>
        <v>0</v>
      </c>
      <c r="GA35" s="5">
        <f t="shared" si="162"/>
        <v>0</v>
      </c>
      <c r="GB35" s="5">
        <f t="shared" si="162"/>
        <v>0</v>
      </c>
      <c r="GC35" s="5">
        <f>GC34/GC9</f>
        <v>0</v>
      </c>
      <c r="GD35" s="5">
        <f>GD34/GD9</f>
        <v>0</v>
      </c>
      <c r="GE35" s="5">
        <f>GE34/GE9</f>
        <v>0</v>
      </c>
      <c r="GF35" s="5">
        <f>GF34/GF9</f>
        <v>0</v>
      </c>
      <c r="GG35" s="5">
        <f>GG34/GG9</f>
        <v>0</v>
      </c>
      <c r="GH35" s="5">
        <f aca="true" t="shared" si="163" ref="GH35:GN35">GH34/GH9</f>
        <v>0</v>
      </c>
      <c r="GI35" s="5">
        <f t="shared" si="163"/>
        <v>0</v>
      </c>
      <c r="GJ35" s="5">
        <f t="shared" si="163"/>
        <v>0</v>
      </c>
      <c r="GK35" s="5">
        <f t="shared" si="163"/>
        <v>0</v>
      </c>
      <c r="GL35" s="5">
        <f t="shared" si="163"/>
        <v>0</v>
      </c>
      <c r="GM35" s="5">
        <f t="shared" si="163"/>
        <v>0</v>
      </c>
      <c r="GN35" s="5">
        <f t="shared" si="163"/>
        <v>0</v>
      </c>
      <c r="GO35" s="5">
        <f>GO34/GO9</f>
        <v>0</v>
      </c>
      <c r="GP35" s="5">
        <f aca="true" t="shared" si="164" ref="GP35:IA35">GP34/GP9</f>
        <v>0</v>
      </c>
      <c r="GQ35" s="5">
        <f t="shared" si="164"/>
        <v>0</v>
      </c>
      <c r="GR35" s="5">
        <f t="shared" si="164"/>
        <v>0</v>
      </c>
      <c r="GS35" s="5">
        <f t="shared" si="164"/>
        <v>0</v>
      </c>
      <c r="GT35" s="5">
        <f t="shared" si="164"/>
        <v>0</v>
      </c>
      <c r="GU35" s="5">
        <f t="shared" si="164"/>
        <v>0</v>
      </c>
      <c r="GV35" s="5">
        <f t="shared" si="164"/>
        <v>0</v>
      </c>
      <c r="GW35" s="5">
        <f t="shared" si="164"/>
        <v>0</v>
      </c>
      <c r="GX35" s="5">
        <f t="shared" si="164"/>
        <v>0</v>
      </c>
      <c r="GY35" s="5">
        <f t="shared" si="164"/>
        <v>0</v>
      </c>
      <c r="GZ35" s="5">
        <f t="shared" si="164"/>
        <v>0</v>
      </c>
      <c r="HA35" s="5">
        <f t="shared" si="164"/>
        <v>0</v>
      </c>
      <c r="HB35" s="5">
        <f t="shared" si="164"/>
        <v>0</v>
      </c>
      <c r="HC35" s="5">
        <f t="shared" si="164"/>
        <v>0</v>
      </c>
      <c r="HD35" s="5">
        <f t="shared" si="164"/>
        <v>0</v>
      </c>
      <c r="HE35" s="5">
        <f t="shared" si="164"/>
        <v>0</v>
      </c>
      <c r="HF35" s="5">
        <f t="shared" si="164"/>
        <v>0</v>
      </c>
      <c r="HG35" s="5">
        <f t="shared" si="164"/>
        <v>0</v>
      </c>
      <c r="HH35" s="5">
        <f t="shared" si="164"/>
        <v>0</v>
      </c>
      <c r="HI35" s="5">
        <f t="shared" si="164"/>
        <v>0</v>
      </c>
      <c r="HJ35" s="5">
        <f t="shared" si="164"/>
        <v>0</v>
      </c>
      <c r="HK35" s="5">
        <f t="shared" si="164"/>
        <v>0</v>
      </c>
      <c r="HL35" s="5">
        <f t="shared" si="164"/>
        <v>0</v>
      </c>
      <c r="HM35" s="5">
        <f t="shared" si="164"/>
        <v>0</v>
      </c>
      <c r="HN35" s="5">
        <f t="shared" si="164"/>
        <v>0</v>
      </c>
      <c r="HO35" s="5">
        <f t="shared" si="164"/>
        <v>0</v>
      </c>
      <c r="HP35" s="5">
        <f t="shared" si="164"/>
        <v>0</v>
      </c>
      <c r="HQ35" s="5">
        <f t="shared" si="164"/>
        <v>0</v>
      </c>
      <c r="HR35" s="5">
        <f t="shared" si="164"/>
        <v>0</v>
      </c>
      <c r="HS35" s="5">
        <f t="shared" si="164"/>
        <v>0</v>
      </c>
      <c r="HT35" s="5">
        <f t="shared" si="164"/>
        <v>0</v>
      </c>
      <c r="HU35" s="5">
        <f t="shared" si="164"/>
        <v>0</v>
      </c>
      <c r="HV35" s="5">
        <f t="shared" si="164"/>
        <v>0</v>
      </c>
      <c r="HW35" s="5">
        <f t="shared" si="164"/>
        <v>0</v>
      </c>
      <c r="HX35" s="5">
        <f t="shared" si="164"/>
        <v>0</v>
      </c>
      <c r="HY35" s="5">
        <f t="shared" si="164"/>
        <v>0</v>
      </c>
      <c r="HZ35" s="5">
        <f t="shared" si="164"/>
        <v>0</v>
      </c>
      <c r="IA35" s="5">
        <f t="shared" si="164"/>
        <v>0</v>
      </c>
      <c r="IB35" s="5">
        <f>IB34/IB9</f>
        <v>0</v>
      </c>
      <c r="IC35" s="5">
        <f>IC34/IC9</f>
        <v>0</v>
      </c>
      <c r="ID35" s="5">
        <f>ID34/ID9</f>
        <v>0</v>
      </c>
      <c r="IE35" s="5">
        <f>IE34/IE9</f>
        <v>0</v>
      </c>
    </row>
    <row r="36" spans="1:239" s="7" customFormat="1" ht="13.5" customHeight="1" thickBot="1">
      <c r="A36" s="43"/>
      <c r="B36" s="27" t="s">
        <v>0</v>
      </c>
      <c r="C36" s="19" t="s">
        <v>14</v>
      </c>
      <c r="D36" s="19" t="s">
        <v>14</v>
      </c>
      <c r="E36" s="19" t="s">
        <v>14</v>
      </c>
      <c r="F36" s="19" t="s">
        <v>14</v>
      </c>
      <c r="G36" s="19" t="s">
        <v>14</v>
      </c>
      <c r="H36" s="19" t="s">
        <v>14</v>
      </c>
      <c r="I36" s="19" t="s">
        <v>14</v>
      </c>
      <c r="J36" s="19" t="s">
        <v>14</v>
      </c>
      <c r="K36" s="19" t="s">
        <v>14</v>
      </c>
      <c r="L36" s="19" t="s">
        <v>14</v>
      </c>
      <c r="M36" s="19" t="s">
        <v>14</v>
      </c>
      <c r="N36" s="19" t="s">
        <v>14</v>
      </c>
      <c r="O36" s="19" t="s">
        <v>14</v>
      </c>
      <c r="P36" s="19" t="s">
        <v>14</v>
      </c>
      <c r="Q36" s="19" t="s">
        <v>14</v>
      </c>
      <c r="R36" s="19" t="s">
        <v>14</v>
      </c>
      <c r="S36" s="19" t="s">
        <v>14</v>
      </c>
      <c r="T36" s="19" t="s">
        <v>14</v>
      </c>
      <c r="U36" s="19" t="s">
        <v>14</v>
      </c>
      <c r="V36" s="19" t="s">
        <v>14</v>
      </c>
      <c r="W36" s="19" t="s">
        <v>14</v>
      </c>
      <c r="X36" s="19" t="s">
        <v>14</v>
      </c>
      <c r="Y36" s="19" t="s">
        <v>14</v>
      </c>
      <c r="Z36" s="19" t="s">
        <v>14</v>
      </c>
      <c r="AA36" s="19" t="s">
        <v>14</v>
      </c>
      <c r="AB36" s="19" t="s">
        <v>14</v>
      </c>
      <c r="AC36" s="19" t="s">
        <v>14</v>
      </c>
      <c r="AD36" s="19" t="s">
        <v>14</v>
      </c>
      <c r="AE36" s="19" t="s">
        <v>14</v>
      </c>
      <c r="AF36" s="19" t="s">
        <v>14</v>
      </c>
      <c r="AG36" s="19" t="s">
        <v>14</v>
      </c>
      <c r="AH36" s="19" t="s">
        <v>14</v>
      </c>
      <c r="AI36" s="19" t="s">
        <v>14</v>
      </c>
      <c r="AJ36" s="19" t="s">
        <v>14</v>
      </c>
      <c r="AK36" s="19" t="s">
        <v>14</v>
      </c>
      <c r="AL36" s="19" t="s">
        <v>14</v>
      </c>
      <c r="AM36" s="19" t="s">
        <v>14</v>
      </c>
      <c r="AN36" s="19" t="s">
        <v>14</v>
      </c>
      <c r="AO36" s="19" t="s">
        <v>14</v>
      </c>
      <c r="AP36" s="19" t="s">
        <v>14</v>
      </c>
      <c r="AQ36" s="19" t="s">
        <v>14</v>
      </c>
      <c r="AR36" s="19" t="s">
        <v>14</v>
      </c>
      <c r="AS36" s="19" t="s">
        <v>14</v>
      </c>
      <c r="AT36" s="19" t="s">
        <v>14</v>
      </c>
      <c r="AU36" s="19" t="s">
        <v>14</v>
      </c>
      <c r="AV36" s="19" t="s">
        <v>14</v>
      </c>
      <c r="AW36" s="19" t="s">
        <v>14</v>
      </c>
      <c r="AX36" s="19" t="s">
        <v>14</v>
      </c>
      <c r="AY36" s="19" t="s">
        <v>14</v>
      </c>
      <c r="AZ36" s="19" t="s">
        <v>14</v>
      </c>
      <c r="BA36" s="19" t="s">
        <v>14</v>
      </c>
      <c r="BB36" s="19" t="s">
        <v>14</v>
      </c>
      <c r="BC36" s="19" t="s">
        <v>14</v>
      </c>
      <c r="BD36" s="19" t="s">
        <v>14</v>
      </c>
      <c r="BE36" s="19" t="s">
        <v>14</v>
      </c>
      <c r="BF36" s="19" t="s">
        <v>14</v>
      </c>
      <c r="BG36" s="19" t="s">
        <v>14</v>
      </c>
      <c r="BH36" s="19" t="s">
        <v>14</v>
      </c>
      <c r="BI36" s="19" t="s">
        <v>14</v>
      </c>
      <c r="BJ36" s="19" t="s">
        <v>14</v>
      </c>
      <c r="BK36" s="19" t="s">
        <v>14</v>
      </c>
      <c r="BL36" s="19" t="s">
        <v>14</v>
      </c>
      <c r="BM36" s="19" t="s">
        <v>14</v>
      </c>
      <c r="BN36" s="19" t="s">
        <v>14</v>
      </c>
      <c r="BO36" s="19" t="s">
        <v>14</v>
      </c>
      <c r="BP36" s="19" t="s">
        <v>14</v>
      </c>
      <c r="BQ36" s="19" t="s">
        <v>14</v>
      </c>
      <c r="BR36" s="19" t="s">
        <v>14</v>
      </c>
      <c r="BS36" s="19" t="s">
        <v>14</v>
      </c>
      <c r="BT36" s="19" t="s">
        <v>14</v>
      </c>
      <c r="BU36" s="19" t="s">
        <v>14</v>
      </c>
      <c r="BV36" s="19" t="s">
        <v>14</v>
      </c>
      <c r="BW36" s="19" t="s">
        <v>14</v>
      </c>
      <c r="BX36" s="19" t="s">
        <v>14</v>
      </c>
      <c r="BY36" s="19" t="s">
        <v>14</v>
      </c>
      <c r="BZ36" s="19" t="s">
        <v>14</v>
      </c>
      <c r="CA36" s="19" t="s">
        <v>14</v>
      </c>
      <c r="CB36" s="19" t="s">
        <v>14</v>
      </c>
      <c r="CC36" s="19" t="s">
        <v>14</v>
      </c>
      <c r="CD36" s="19" t="s">
        <v>14</v>
      </c>
      <c r="CE36" s="19" t="s">
        <v>14</v>
      </c>
      <c r="CF36" s="19" t="s">
        <v>14</v>
      </c>
      <c r="CG36" s="19" t="s">
        <v>14</v>
      </c>
      <c r="CH36" s="19" t="s">
        <v>14</v>
      </c>
      <c r="CI36" s="19" t="s">
        <v>14</v>
      </c>
      <c r="CJ36" s="19" t="s">
        <v>14</v>
      </c>
      <c r="CK36" s="19" t="s">
        <v>14</v>
      </c>
      <c r="CL36" s="19" t="s">
        <v>14</v>
      </c>
      <c r="CM36" s="19" t="s">
        <v>14</v>
      </c>
      <c r="CN36" s="19" t="s">
        <v>14</v>
      </c>
      <c r="CO36" s="19" t="s">
        <v>14</v>
      </c>
      <c r="CP36" s="19" t="s">
        <v>14</v>
      </c>
      <c r="CQ36" s="19" t="s">
        <v>14</v>
      </c>
      <c r="CR36" s="19" t="s">
        <v>14</v>
      </c>
      <c r="CS36" s="19" t="s">
        <v>14</v>
      </c>
      <c r="CT36" s="19" t="s">
        <v>14</v>
      </c>
      <c r="CU36" s="19" t="s">
        <v>14</v>
      </c>
      <c r="CV36" s="19" t="s">
        <v>14</v>
      </c>
      <c r="CW36" s="19" t="s">
        <v>14</v>
      </c>
      <c r="CX36" s="19" t="s">
        <v>14</v>
      </c>
      <c r="CY36" s="19" t="s">
        <v>14</v>
      </c>
      <c r="CZ36" s="19" t="s">
        <v>14</v>
      </c>
      <c r="DA36" s="19" t="s">
        <v>14</v>
      </c>
      <c r="DB36" s="19" t="s">
        <v>14</v>
      </c>
      <c r="DC36" s="19" t="s">
        <v>14</v>
      </c>
      <c r="DD36" s="19" t="s">
        <v>14</v>
      </c>
      <c r="DE36" s="19" t="s">
        <v>14</v>
      </c>
      <c r="DF36" s="19" t="s">
        <v>14</v>
      </c>
      <c r="DG36" s="19" t="s">
        <v>14</v>
      </c>
      <c r="DH36" s="19" t="s">
        <v>14</v>
      </c>
      <c r="DI36" s="19" t="s">
        <v>14</v>
      </c>
      <c r="DJ36" s="19" t="s">
        <v>14</v>
      </c>
      <c r="DK36" s="19" t="s">
        <v>14</v>
      </c>
      <c r="DL36" s="19" t="s">
        <v>14</v>
      </c>
      <c r="DM36" s="19" t="s">
        <v>14</v>
      </c>
      <c r="DN36" s="19" t="s">
        <v>14</v>
      </c>
      <c r="DO36" s="19" t="s">
        <v>14</v>
      </c>
      <c r="DP36" s="19" t="s">
        <v>14</v>
      </c>
      <c r="DQ36" s="19" t="s">
        <v>14</v>
      </c>
      <c r="DR36" s="19" t="s">
        <v>14</v>
      </c>
      <c r="DS36" s="19" t="s">
        <v>14</v>
      </c>
      <c r="DT36" s="19" t="s">
        <v>14</v>
      </c>
      <c r="DU36" s="19" t="s">
        <v>14</v>
      </c>
      <c r="DV36" s="19" t="s">
        <v>14</v>
      </c>
      <c r="DW36" s="19" t="s">
        <v>14</v>
      </c>
      <c r="DX36" s="19" t="s">
        <v>14</v>
      </c>
      <c r="DY36" s="19" t="s">
        <v>14</v>
      </c>
      <c r="DZ36" s="19" t="s">
        <v>14</v>
      </c>
      <c r="EA36" s="19" t="s">
        <v>14</v>
      </c>
      <c r="EB36" s="19" t="s">
        <v>14</v>
      </c>
      <c r="EC36" s="19" t="s">
        <v>14</v>
      </c>
      <c r="ED36" s="19" t="s">
        <v>14</v>
      </c>
      <c r="EE36" s="19" t="s">
        <v>14</v>
      </c>
      <c r="EF36" s="19" t="s">
        <v>14</v>
      </c>
      <c r="EG36" s="19" t="s">
        <v>14</v>
      </c>
      <c r="EH36" s="19" t="s">
        <v>14</v>
      </c>
      <c r="EI36" s="19" t="s">
        <v>14</v>
      </c>
      <c r="EJ36" s="19" t="s">
        <v>14</v>
      </c>
      <c r="EK36" s="19" t="s">
        <v>14</v>
      </c>
      <c r="EL36" s="19" t="s">
        <v>14</v>
      </c>
      <c r="EM36" s="19" t="s">
        <v>14</v>
      </c>
      <c r="EN36" s="19" t="s">
        <v>14</v>
      </c>
      <c r="EO36" s="19" t="s">
        <v>14</v>
      </c>
      <c r="EP36" s="19" t="s">
        <v>14</v>
      </c>
      <c r="EQ36" s="19" t="s">
        <v>14</v>
      </c>
      <c r="ER36" s="19" t="s">
        <v>14</v>
      </c>
      <c r="ES36" s="19" t="s">
        <v>14</v>
      </c>
      <c r="ET36" s="19" t="s">
        <v>14</v>
      </c>
      <c r="EU36" s="19" t="s">
        <v>14</v>
      </c>
      <c r="EV36" s="19" t="s">
        <v>14</v>
      </c>
      <c r="EW36" s="19" t="s">
        <v>14</v>
      </c>
      <c r="EX36" s="19" t="s">
        <v>14</v>
      </c>
      <c r="EY36" s="19" t="s">
        <v>14</v>
      </c>
      <c r="EZ36" s="19" t="s">
        <v>14</v>
      </c>
      <c r="FA36" s="19" t="s">
        <v>14</v>
      </c>
      <c r="FB36" s="19" t="s">
        <v>14</v>
      </c>
      <c r="FC36" s="19" t="s">
        <v>14</v>
      </c>
      <c r="FD36" s="19" t="s">
        <v>14</v>
      </c>
      <c r="FE36" s="19" t="s">
        <v>14</v>
      </c>
      <c r="FF36" s="19" t="s">
        <v>14</v>
      </c>
      <c r="FG36" s="19" t="s">
        <v>14</v>
      </c>
      <c r="FH36" s="19" t="s">
        <v>14</v>
      </c>
      <c r="FI36" s="19" t="s">
        <v>14</v>
      </c>
      <c r="FJ36" s="19" t="s">
        <v>14</v>
      </c>
      <c r="FK36" s="19" t="s">
        <v>14</v>
      </c>
      <c r="FL36" s="19" t="s">
        <v>14</v>
      </c>
      <c r="FM36" s="19" t="s">
        <v>14</v>
      </c>
      <c r="FN36" s="19" t="s">
        <v>14</v>
      </c>
      <c r="FO36" s="19" t="s">
        <v>14</v>
      </c>
      <c r="FP36" s="19" t="s">
        <v>14</v>
      </c>
      <c r="FQ36" s="19" t="s">
        <v>14</v>
      </c>
      <c r="FR36" s="19" t="s">
        <v>14</v>
      </c>
      <c r="FS36" s="19" t="s">
        <v>14</v>
      </c>
      <c r="FT36" s="19" t="s">
        <v>14</v>
      </c>
      <c r="FU36" s="19" t="s">
        <v>14</v>
      </c>
      <c r="FV36" s="19" t="s">
        <v>14</v>
      </c>
      <c r="FW36" s="19" t="s">
        <v>14</v>
      </c>
      <c r="FX36" s="19" t="s">
        <v>14</v>
      </c>
      <c r="FY36" s="19" t="s">
        <v>14</v>
      </c>
      <c r="FZ36" s="19" t="s">
        <v>14</v>
      </c>
      <c r="GA36" s="19" t="s">
        <v>14</v>
      </c>
      <c r="GB36" s="19" t="s">
        <v>14</v>
      </c>
      <c r="GC36" s="19" t="s">
        <v>14</v>
      </c>
      <c r="GD36" s="19" t="s">
        <v>14</v>
      </c>
      <c r="GE36" s="19" t="s">
        <v>14</v>
      </c>
      <c r="GF36" s="19" t="s">
        <v>14</v>
      </c>
      <c r="GG36" s="19" t="s">
        <v>14</v>
      </c>
      <c r="GH36" s="19" t="s">
        <v>14</v>
      </c>
      <c r="GI36" s="19" t="s">
        <v>14</v>
      </c>
      <c r="GJ36" s="19" t="s">
        <v>14</v>
      </c>
      <c r="GK36" s="19" t="s">
        <v>14</v>
      </c>
      <c r="GL36" s="19" t="s">
        <v>14</v>
      </c>
      <c r="GM36" s="19" t="s">
        <v>14</v>
      </c>
      <c r="GN36" s="19" t="s">
        <v>14</v>
      </c>
      <c r="GO36" s="19" t="s">
        <v>14</v>
      </c>
      <c r="GP36" s="19" t="s">
        <v>14</v>
      </c>
      <c r="GQ36" s="19" t="s">
        <v>14</v>
      </c>
      <c r="GR36" s="19" t="s">
        <v>14</v>
      </c>
      <c r="GS36" s="19" t="s">
        <v>14</v>
      </c>
      <c r="GT36" s="19" t="s">
        <v>14</v>
      </c>
      <c r="GU36" s="19" t="s">
        <v>14</v>
      </c>
      <c r="GV36" s="19" t="s">
        <v>14</v>
      </c>
      <c r="GW36" s="19" t="s">
        <v>14</v>
      </c>
      <c r="GX36" s="19" t="s">
        <v>14</v>
      </c>
      <c r="GY36" s="19" t="s">
        <v>14</v>
      </c>
      <c r="GZ36" s="19" t="s">
        <v>14</v>
      </c>
      <c r="HA36" s="19" t="s">
        <v>14</v>
      </c>
      <c r="HB36" s="19" t="s">
        <v>14</v>
      </c>
      <c r="HC36" s="19" t="s">
        <v>14</v>
      </c>
      <c r="HD36" s="19" t="s">
        <v>14</v>
      </c>
      <c r="HE36" s="19" t="s">
        <v>14</v>
      </c>
      <c r="HF36" s="19" t="s">
        <v>14</v>
      </c>
      <c r="HG36" s="19" t="s">
        <v>14</v>
      </c>
      <c r="HH36" s="19" t="s">
        <v>14</v>
      </c>
      <c r="HI36" s="19" t="s">
        <v>14</v>
      </c>
      <c r="HJ36" s="19" t="s">
        <v>14</v>
      </c>
      <c r="HK36" s="19" t="s">
        <v>14</v>
      </c>
      <c r="HL36" s="19" t="s">
        <v>14</v>
      </c>
      <c r="HM36" s="19" t="s">
        <v>14</v>
      </c>
      <c r="HN36" s="19" t="s">
        <v>14</v>
      </c>
      <c r="HO36" s="19" t="s">
        <v>14</v>
      </c>
      <c r="HP36" s="19" t="s">
        <v>14</v>
      </c>
      <c r="HQ36" s="19" t="s">
        <v>14</v>
      </c>
      <c r="HR36" s="19" t="s">
        <v>14</v>
      </c>
      <c r="HS36" s="19" t="s">
        <v>14</v>
      </c>
      <c r="HT36" s="19" t="s">
        <v>14</v>
      </c>
      <c r="HU36" s="19" t="s">
        <v>14</v>
      </c>
      <c r="HV36" s="19" t="s">
        <v>14</v>
      </c>
      <c r="HW36" s="19" t="s">
        <v>14</v>
      </c>
      <c r="HX36" s="19" t="s">
        <v>14</v>
      </c>
      <c r="HY36" s="19" t="s">
        <v>14</v>
      </c>
      <c r="HZ36" s="19" t="s">
        <v>14</v>
      </c>
      <c r="IA36" s="19" t="s">
        <v>14</v>
      </c>
      <c r="IB36" s="19" t="s">
        <v>14</v>
      </c>
      <c r="IC36" s="19" t="s">
        <v>14</v>
      </c>
      <c r="ID36" s="19" t="s">
        <v>14</v>
      </c>
      <c r="IE36" s="19" t="s">
        <v>14</v>
      </c>
    </row>
    <row r="37" spans="1:239" s="16" customFormat="1" ht="13.5" customHeight="1" thickTop="1">
      <c r="A37" s="45" t="s">
        <v>12</v>
      </c>
      <c r="B37" s="46"/>
      <c r="C37" s="22">
        <f>C12+C16+C21+C25+C29+C34</f>
        <v>50705.78648820001</v>
      </c>
      <c r="D37" s="22">
        <f>D12+D16+D21+D25+D29+D34</f>
        <v>41832.0931994</v>
      </c>
      <c r="E37" s="22">
        <f aca="true" t="shared" si="165" ref="E37:T37">E12+E16+E21+E25+E29+E34</f>
        <v>40329.0572026</v>
      </c>
      <c r="F37" s="22">
        <f t="shared" si="165"/>
        <v>10239.432728199998</v>
      </c>
      <c r="G37" s="22">
        <f t="shared" si="165"/>
        <v>14596.791892000003</v>
      </c>
      <c r="H37" s="22">
        <f t="shared" si="165"/>
        <v>8143.8402114</v>
      </c>
      <c r="I37" s="22">
        <f t="shared" si="165"/>
        <v>9268.7289054</v>
      </c>
      <c r="J37" s="22">
        <f t="shared" si="165"/>
        <v>5609.498371400001</v>
      </c>
      <c r="K37" s="22">
        <f t="shared" si="165"/>
        <v>5668.331025</v>
      </c>
      <c r="L37" s="22">
        <f t="shared" si="165"/>
        <v>5668.331025</v>
      </c>
      <c r="M37" s="22">
        <f t="shared" si="165"/>
        <v>5611.218599999999</v>
      </c>
      <c r="N37" s="22">
        <f t="shared" si="165"/>
        <v>5501.7888432</v>
      </c>
      <c r="O37" s="22">
        <f t="shared" si="165"/>
        <v>38988.970469</v>
      </c>
      <c r="P37" s="22">
        <f t="shared" si="165"/>
        <v>5596.8266622</v>
      </c>
      <c r="Q37" s="22">
        <f t="shared" si="165"/>
        <v>5476.823831199999</v>
      </c>
      <c r="R37" s="22">
        <f t="shared" si="165"/>
        <v>18767.694825</v>
      </c>
      <c r="S37" s="22">
        <f t="shared" si="165"/>
        <v>27088.295482200003</v>
      </c>
      <c r="T37" s="22">
        <f t="shared" si="165"/>
        <v>37047.15803879999</v>
      </c>
      <c r="U37" s="22">
        <f aca="true" t="shared" si="166" ref="U37:AZ37">U12+U16+U21+U25+U29+U34</f>
        <v>29330.386184000006</v>
      </c>
      <c r="V37" s="22">
        <f t="shared" si="166"/>
        <v>24444.94125</v>
      </c>
      <c r="W37" s="22">
        <f t="shared" si="166"/>
        <v>12487.295265</v>
      </c>
      <c r="X37" s="22">
        <f t="shared" si="166"/>
        <v>30129.621195</v>
      </c>
      <c r="Y37" s="22">
        <f t="shared" si="166"/>
        <v>34900.619483799994</v>
      </c>
      <c r="Z37" s="22">
        <f t="shared" si="166"/>
        <v>5590.4908076</v>
      </c>
      <c r="AA37" s="22">
        <f t="shared" si="166"/>
        <v>30151.8748556</v>
      </c>
      <c r="AB37" s="22">
        <f t="shared" si="166"/>
        <v>35285.7188596</v>
      </c>
      <c r="AC37" s="22">
        <f t="shared" si="166"/>
        <v>8562.874384200002</v>
      </c>
      <c r="AD37" s="22">
        <f t="shared" si="166"/>
        <v>21912.9664166</v>
      </c>
      <c r="AE37" s="22">
        <f t="shared" si="166"/>
        <v>10596.474754199999</v>
      </c>
      <c r="AF37" s="22">
        <f t="shared" si="166"/>
        <v>10325.234970200001</v>
      </c>
      <c r="AG37" s="22">
        <f t="shared" si="166"/>
        <v>10494.759835199999</v>
      </c>
      <c r="AH37" s="22">
        <f t="shared" si="166"/>
        <v>10704.9706678</v>
      </c>
      <c r="AI37" s="22">
        <f t="shared" si="166"/>
        <v>10504.895517600002</v>
      </c>
      <c r="AJ37" s="22">
        <f t="shared" si="166"/>
        <v>10589.693759599999</v>
      </c>
      <c r="AK37" s="22">
        <f t="shared" si="166"/>
        <v>10523.41701</v>
      </c>
      <c r="AL37" s="22">
        <f t="shared" si="166"/>
        <v>10557.371835</v>
      </c>
      <c r="AM37" s="22">
        <f t="shared" si="166"/>
        <v>16707.407385</v>
      </c>
      <c r="AN37" s="22">
        <f t="shared" si="166"/>
        <v>9464.048656</v>
      </c>
      <c r="AO37" s="22">
        <f t="shared" si="166"/>
        <v>13701.7989592</v>
      </c>
      <c r="AP37" s="22">
        <f t="shared" si="166"/>
        <v>9949.5435538</v>
      </c>
      <c r="AQ37" s="22">
        <f t="shared" si="166"/>
        <v>12003.0820524</v>
      </c>
      <c r="AR37" s="22">
        <f t="shared" si="166"/>
        <v>9502.9668048</v>
      </c>
      <c r="AS37" s="22">
        <f t="shared" si="166"/>
        <v>9701.383467000001</v>
      </c>
      <c r="AT37" s="22">
        <f t="shared" si="166"/>
        <v>9219.9328504</v>
      </c>
      <c r="AU37" s="22">
        <f t="shared" si="166"/>
        <v>9850.565348199998</v>
      </c>
      <c r="AV37" s="22">
        <f t="shared" si="166"/>
        <v>9714.9454562</v>
      </c>
      <c r="AW37" s="22">
        <f t="shared" si="166"/>
        <v>7408.495054399999</v>
      </c>
      <c r="AX37" s="22">
        <f t="shared" si="166"/>
        <v>9674.2594886</v>
      </c>
      <c r="AY37" s="22">
        <f t="shared" si="166"/>
        <v>9572.544569599999</v>
      </c>
      <c r="AZ37" s="22">
        <f t="shared" si="166"/>
        <v>8955.474061</v>
      </c>
      <c r="BA37" s="22">
        <f aca="true" t="shared" si="167" ref="BA37:BQ37">BA12+BA16+BA21+BA25+BA29+BA34</f>
        <v>9687.821477800004</v>
      </c>
      <c r="BB37" s="22">
        <f t="shared" si="167"/>
        <v>11202.203079199997</v>
      </c>
      <c r="BC37" s="22">
        <f t="shared" si="167"/>
        <v>9934.157089</v>
      </c>
      <c r="BD37" s="22">
        <f t="shared" si="167"/>
        <v>10207.738256399998</v>
      </c>
      <c r="BE37" s="22">
        <f t="shared" si="167"/>
        <v>9010.3588792</v>
      </c>
      <c r="BF37" s="22">
        <f t="shared" si="167"/>
        <v>5762.735507200001</v>
      </c>
      <c r="BG37" s="22">
        <f t="shared" si="167"/>
        <v>8536.1622986</v>
      </c>
      <c r="BH37" s="22">
        <f t="shared" si="167"/>
        <v>8842.416958400001</v>
      </c>
      <c r="BI37" s="22">
        <f t="shared" si="167"/>
        <v>9662.917304999997</v>
      </c>
      <c r="BJ37" s="22">
        <f t="shared" si="167"/>
        <v>11066.5831872</v>
      </c>
      <c r="BK37" s="22">
        <f t="shared" si="167"/>
        <v>11226.4914948</v>
      </c>
      <c r="BL37" s="22">
        <f t="shared" si="167"/>
        <v>9491.172634400002</v>
      </c>
      <c r="BM37" s="22">
        <f t="shared" si="167"/>
        <v>9708.1644616</v>
      </c>
      <c r="BN37" s="22">
        <f t="shared" si="167"/>
        <v>15158.738508599998</v>
      </c>
      <c r="BO37" s="22">
        <f t="shared" si="167"/>
        <v>10083.012578800002</v>
      </c>
      <c r="BP37" s="22">
        <f t="shared" si="167"/>
        <v>36504.7648092</v>
      </c>
      <c r="BQ37" s="22">
        <f t="shared" si="167"/>
        <v>5898.157734200001</v>
      </c>
      <c r="BR37" s="22">
        <f aca="true" t="shared" si="168" ref="BR37:CZ37">BR12+BR16+BR21+BR25+BR29+BR34</f>
        <v>5280.79203</v>
      </c>
      <c r="BS37" s="22">
        <f t="shared" si="168"/>
        <v>7491.247187600001</v>
      </c>
      <c r="BT37" s="22">
        <f t="shared" si="168"/>
        <v>5438.4302972000005</v>
      </c>
      <c r="BU37" s="22">
        <f t="shared" si="168"/>
        <v>5495.452988600001</v>
      </c>
      <c r="BV37" s="22">
        <f t="shared" si="168"/>
        <v>5571.483243799999</v>
      </c>
      <c r="BW37" s="22">
        <f t="shared" si="168"/>
        <v>41428.2983028</v>
      </c>
      <c r="BX37" s="22">
        <f t="shared" si="168"/>
        <v>42191.713134599995</v>
      </c>
      <c r="BY37" s="22">
        <f t="shared" si="168"/>
        <v>23160.457619999997</v>
      </c>
      <c r="BZ37" s="22">
        <f t="shared" si="168"/>
        <v>24517.361249999998</v>
      </c>
      <c r="CA37" s="22">
        <f t="shared" si="168"/>
        <v>11761.006125</v>
      </c>
      <c r="CB37" s="22">
        <f t="shared" si="168"/>
        <v>5546.1398254000005</v>
      </c>
      <c r="CC37" s="22">
        <f t="shared" si="168"/>
        <v>5634.841789800001</v>
      </c>
      <c r="CD37" s="22">
        <f t="shared" si="168"/>
        <v>5614.113644999999</v>
      </c>
      <c r="CE37" s="22">
        <f t="shared" si="168"/>
        <v>11103.8178348</v>
      </c>
      <c r="CF37" s="22">
        <f t="shared" si="168"/>
        <v>11053.839163800001</v>
      </c>
      <c r="CG37" s="22">
        <f t="shared" si="168"/>
        <v>6697.4028592</v>
      </c>
      <c r="CH37" s="22">
        <f t="shared" si="168"/>
        <v>10913.7421968</v>
      </c>
      <c r="CI37" s="22">
        <f t="shared" si="168"/>
        <v>7427.8886416</v>
      </c>
      <c r="CJ37" s="22">
        <f t="shared" si="168"/>
        <v>37096.84480659999</v>
      </c>
      <c r="CK37" s="22">
        <f t="shared" si="168"/>
        <v>13091.485437000001</v>
      </c>
      <c r="CL37" s="22">
        <f t="shared" si="168"/>
        <v>7731.565324599999</v>
      </c>
      <c r="CM37" s="22">
        <f t="shared" si="168"/>
        <v>6414.1519056</v>
      </c>
      <c r="CN37" s="22">
        <f t="shared" si="168"/>
        <v>10364.811034999999</v>
      </c>
      <c r="CO37" s="22">
        <f t="shared" si="168"/>
        <v>13940.6149948</v>
      </c>
      <c r="CP37" s="22">
        <f t="shared" si="168"/>
        <v>14589.67139</v>
      </c>
      <c r="CQ37" s="22">
        <f t="shared" si="168"/>
        <v>12239.8137446</v>
      </c>
      <c r="CR37" s="22">
        <f t="shared" si="168"/>
        <v>10596.474754199999</v>
      </c>
      <c r="CS37" s="22">
        <f t="shared" si="168"/>
        <v>10994.33363</v>
      </c>
      <c r="CT37" s="22">
        <f t="shared" si="168"/>
        <v>5073.25582</v>
      </c>
      <c r="CU37" s="22">
        <f t="shared" si="168"/>
        <v>4569.2846918</v>
      </c>
      <c r="CV37" s="22">
        <f t="shared" si="168"/>
        <v>8132.7539088</v>
      </c>
      <c r="CW37" s="22">
        <f t="shared" si="168"/>
        <v>5457.3930852</v>
      </c>
      <c r="CX37" s="22">
        <f t="shared" si="168"/>
        <v>23735.944061199996</v>
      </c>
      <c r="CY37" s="22">
        <f t="shared" si="168"/>
        <v>28764.917328400006</v>
      </c>
      <c r="CZ37" s="22">
        <f t="shared" si="168"/>
        <v>32989.7818846</v>
      </c>
      <c r="DA37" s="22">
        <f>DA12+DA16+DA21+DA25+DA29+DA34</f>
        <v>33193.2117226</v>
      </c>
      <c r="DB37" s="22">
        <f>DB12+DB16+DB21+DB25+DB29+DB34</f>
        <v>8031.0389898</v>
      </c>
      <c r="DC37" s="22">
        <f>DC12+DC16+DC21+DC25+DC29+DC34</f>
        <v>31070.2612638</v>
      </c>
      <c r="DD37" s="22">
        <f>DD12+DD16+DD21+DD25+DD29+DD34</f>
        <v>41054.208939599994</v>
      </c>
      <c r="DE37" s="22">
        <f>DE12+DE16+DE21+DE25+DE29+DE34</f>
        <v>40993.17998820001</v>
      </c>
      <c r="DF37" s="22">
        <f aca="true" t="shared" si="169" ref="DF37:EN37">DF12+DF16+DF21+DF25+DF29+DF34</f>
        <v>42077.851485</v>
      </c>
      <c r="DG37" s="22">
        <f t="shared" si="169"/>
        <v>27368.421889600002</v>
      </c>
      <c r="DH37" s="22">
        <f t="shared" si="169"/>
        <v>27545.825818399993</v>
      </c>
      <c r="DI37" s="22">
        <f t="shared" si="169"/>
        <v>50627.3919948</v>
      </c>
      <c r="DJ37" s="22">
        <f t="shared" si="169"/>
        <v>40060.2610246</v>
      </c>
      <c r="DK37" s="22">
        <f t="shared" si="169"/>
        <v>23631.642533399998</v>
      </c>
      <c r="DL37" s="22">
        <f t="shared" si="169"/>
        <v>14889.382252800002</v>
      </c>
      <c r="DM37" s="22">
        <f t="shared" si="169"/>
        <v>13905.332325</v>
      </c>
      <c r="DN37" s="22">
        <f t="shared" si="169"/>
        <v>8438.590755</v>
      </c>
      <c r="DO37" s="22">
        <f t="shared" si="169"/>
        <v>41188.57918499999</v>
      </c>
      <c r="DP37" s="22">
        <f t="shared" si="169"/>
        <v>38457.30096479999</v>
      </c>
      <c r="DQ37" s="22">
        <f t="shared" si="169"/>
        <v>36870.852179199996</v>
      </c>
      <c r="DR37" s="22">
        <f t="shared" si="169"/>
        <v>9690.5581912</v>
      </c>
      <c r="DS37" s="22">
        <f t="shared" si="169"/>
        <v>10648.502905399997</v>
      </c>
      <c r="DT37" s="22">
        <f t="shared" si="169"/>
        <v>9920.877308400002</v>
      </c>
      <c r="DU37" s="22">
        <f t="shared" si="169"/>
        <v>8044.600979</v>
      </c>
      <c r="DV37" s="22">
        <f t="shared" si="169"/>
        <v>9902.5934994</v>
      </c>
      <c r="DW37" s="22">
        <f t="shared" si="169"/>
        <v>11645.309111599998</v>
      </c>
      <c r="DX37" s="22">
        <f t="shared" si="169"/>
        <v>9902.5934994</v>
      </c>
      <c r="DY37" s="22">
        <f t="shared" si="169"/>
        <v>8383.054030000001</v>
      </c>
      <c r="DZ37" s="22">
        <f t="shared" si="169"/>
        <v>25516.512098</v>
      </c>
      <c r="EA37" s="22">
        <f t="shared" si="169"/>
        <v>9332.989953</v>
      </c>
      <c r="EB37" s="22">
        <f t="shared" si="169"/>
        <v>10065.337369800001</v>
      </c>
      <c r="EC37" s="22">
        <f t="shared" si="169"/>
        <v>9658.4776938</v>
      </c>
      <c r="ED37" s="22">
        <f t="shared" si="169"/>
        <v>10397.606105199997</v>
      </c>
      <c r="EE37" s="22">
        <f t="shared" si="169"/>
        <v>8358.7465362</v>
      </c>
      <c r="EF37" s="22">
        <f t="shared" si="169"/>
        <v>13158.7911066</v>
      </c>
      <c r="EG37" s="22">
        <f t="shared" si="169"/>
        <v>5923.259572</v>
      </c>
      <c r="EH37" s="22">
        <f t="shared" si="169"/>
        <v>49853.872299200004</v>
      </c>
      <c r="EI37" s="22">
        <f t="shared" si="169"/>
        <v>24011.5018786</v>
      </c>
      <c r="EJ37" s="22">
        <f t="shared" si="169"/>
        <v>25903.399372</v>
      </c>
      <c r="EK37" s="22">
        <f t="shared" si="169"/>
        <v>29632.946401999998</v>
      </c>
      <c r="EL37" s="22">
        <f t="shared" si="169"/>
        <v>30365.2938188</v>
      </c>
      <c r="EM37" s="22">
        <f t="shared" si="169"/>
        <v>30541.599678399994</v>
      </c>
      <c r="EN37" s="22">
        <f t="shared" si="169"/>
        <v>31328.195051999995</v>
      </c>
      <c r="EO37" s="22">
        <f>EO12+EO16+EO21+EO25+EO29+EO34</f>
        <v>32958.3999106</v>
      </c>
      <c r="EP37" s="22">
        <f>EP12+EP16+EP21+EP25+EP29+EP34</f>
        <v>10947.593919</v>
      </c>
      <c r="EQ37" s="22">
        <f>EQ12+EQ16+EQ21+EQ25+EQ29+EQ34</f>
        <v>10198.6158784</v>
      </c>
      <c r="ER37" s="22">
        <f>ER12+ER16+ER21+ER25+ER29+ER34</f>
        <v>10313.892786599998</v>
      </c>
      <c r="ES37" s="22">
        <f>ES12+ES16+ES21+ES25+ES29+ES34</f>
        <v>10551.2275976</v>
      </c>
      <c r="ET37" s="22">
        <f aca="true" t="shared" si="170" ref="ET37:GB37">ET12+ET16+ET21+ET25+ET29+ET34</f>
        <v>12721.072590000002</v>
      </c>
      <c r="EU37" s="22">
        <f t="shared" si="170"/>
        <v>10300.3307974</v>
      </c>
      <c r="EV37" s="22">
        <f t="shared" si="170"/>
        <v>14770.219122400002</v>
      </c>
      <c r="EW37" s="22">
        <f t="shared" si="170"/>
        <v>8835.6359638</v>
      </c>
      <c r="EX37" s="22">
        <f t="shared" si="170"/>
        <v>43513.6423482</v>
      </c>
      <c r="EY37" s="22">
        <f t="shared" si="170"/>
        <v>40807.3737672</v>
      </c>
      <c r="EZ37" s="22">
        <f t="shared" si="170"/>
        <v>16206.577093999998</v>
      </c>
      <c r="FA37" s="22">
        <f t="shared" si="170"/>
        <v>16182.869594999998</v>
      </c>
      <c r="FB37" s="22">
        <f t="shared" si="170"/>
        <v>9079.520204999999</v>
      </c>
      <c r="FC37" s="22">
        <f t="shared" si="170"/>
        <v>38511.562515</v>
      </c>
      <c r="FD37" s="22">
        <f t="shared" si="170"/>
        <v>29904.186186</v>
      </c>
      <c r="FE37" s="22">
        <f t="shared" si="170"/>
        <v>53061.50636779999</v>
      </c>
      <c r="FF37" s="22">
        <f t="shared" si="170"/>
        <v>42455.807190600004</v>
      </c>
      <c r="FG37" s="22">
        <f t="shared" si="170"/>
        <v>8862.759942199998</v>
      </c>
      <c r="FH37" s="22">
        <f t="shared" si="170"/>
        <v>10524.1036192</v>
      </c>
      <c r="FI37" s="22">
        <f t="shared" si="170"/>
        <v>14835.2543338</v>
      </c>
      <c r="FJ37" s="22">
        <f t="shared" si="170"/>
        <v>32162.257387799997</v>
      </c>
      <c r="FK37" s="22">
        <f t="shared" si="170"/>
        <v>33101.90041080001</v>
      </c>
      <c r="FL37" s="22">
        <f t="shared" si="170"/>
        <v>27198.569340600003</v>
      </c>
      <c r="FM37" s="22">
        <f t="shared" si="170"/>
        <v>27205.3503352</v>
      </c>
      <c r="FN37" s="22">
        <f t="shared" si="170"/>
        <v>33363.063448199995</v>
      </c>
      <c r="FO37" s="22">
        <f t="shared" si="170"/>
        <v>7974.449649599999</v>
      </c>
      <c r="FP37" s="22">
        <f t="shared" si="170"/>
        <v>9113.6567424</v>
      </c>
      <c r="FQ37" s="22">
        <f t="shared" si="170"/>
        <v>10029.0910134</v>
      </c>
      <c r="FR37" s="22">
        <f t="shared" si="170"/>
        <v>9085.6154964</v>
      </c>
      <c r="FS37" s="22">
        <f t="shared" si="170"/>
        <v>4328.454625400001</v>
      </c>
      <c r="FT37" s="22">
        <f t="shared" si="170"/>
        <v>4116.0637222000005</v>
      </c>
      <c r="FU37" s="22">
        <f t="shared" si="170"/>
        <v>45663.241191999994</v>
      </c>
      <c r="FV37" s="22">
        <f t="shared" si="170"/>
        <v>36915.73460239999</v>
      </c>
      <c r="FW37" s="22">
        <f t="shared" si="170"/>
        <v>49989.4921912</v>
      </c>
      <c r="FX37" s="22">
        <f t="shared" si="170"/>
        <v>49528.38455839999</v>
      </c>
      <c r="FY37" s="22">
        <f t="shared" si="170"/>
        <v>48029.7847518</v>
      </c>
      <c r="FZ37" s="22">
        <f t="shared" si="170"/>
        <v>45703.903604</v>
      </c>
      <c r="GA37" s="22">
        <f t="shared" si="170"/>
        <v>45656.4366418</v>
      </c>
      <c r="GB37" s="22">
        <f t="shared" si="170"/>
        <v>35769.746515</v>
      </c>
      <c r="GC37" s="22">
        <f>GC12+GC16+GC21+GC25+GC29+GC34</f>
        <v>20681.197225199998</v>
      </c>
      <c r="GD37" s="22">
        <f>GD12+GD16+GD21+GD25+GD29+GD34</f>
        <v>28882.8599962</v>
      </c>
      <c r="GE37" s="22">
        <f>GE12+GE16+GE21+GE25+GE29+GE34</f>
        <v>27062.949448600004</v>
      </c>
      <c r="GF37" s="22">
        <f>GF12+GF16+GF21+GF25+GF29+GF34</f>
        <v>27869.887806000002</v>
      </c>
      <c r="GG37" s="22">
        <f>GG12+GG16+GG21+GG25+GG29+GG34</f>
        <v>27374.875200199996</v>
      </c>
      <c r="GH37" s="22">
        <f aca="true" t="shared" si="171" ref="GH37:GN37">GH12+GH16+GH21+GH25+GH29+GH34</f>
        <v>11504.006283199999</v>
      </c>
      <c r="GI37" s="22">
        <f t="shared" si="171"/>
        <v>11019.855265</v>
      </c>
      <c r="GJ37" s="22">
        <f t="shared" si="171"/>
        <v>10937.7442898</v>
      </c>
      <c r="GK37" s="22">
        <f t="shared" si="171"/>
        <v>11742.468724999999</v>
      </c>
      <c r="GL37" s="22">
        <f t="shared" si="171"/>
        <v>47772.106957</v>
      </c>
      <c r="GM37" s="22">
        <f t="shared" si="171"/>
        <v>46826.62774620001</v>
      </c>
      <c r="GN37" s="22">
        <f t="shared" si="171"/>
        <v>51060.88933799999</v>
      </c>
      <c r="GO37" s="22">
        <f>GO12+GO16+GO21+GO25+GO29+GO34</f>
        <v>8198.2224714</v>
      </c>
      <c r="GP37" s="22">
        <f aca="true" t="shared" si="172" ref="GP37:IA37">GP12+GP16+GP21+GP25+GP29+GP34</f>
        <v>16386.598545</v>
      </c>
      <c r="GQ37" s="22">
        <f t="shared" si="172"/>
        <v>7021.857810000001</v>
      </c>
      <c r="GR37" s="22">
        <f t="shared" si="172"/>
        <v>8591.580375000001</v>
      </c>
      <c r="GS37" s="22">
        <f t="shared" si="172"/>
        <v>9113.6567424</v>
      </c>
      <c r="GT37" s="22">
        <f t="shared" si="172"/>
        <v>38393.9914252</v>
      </c>
      <c r="GU37" s="22">
        <f t="shared" si="172"/>
        <v>19929.6792268</v>
      </c>
      <c r="GV37" s="22">
        <f t="shared" si="172"/>
        <v>31816.426663199996</v>
      </c>
      <c r="GW37" s="22">
        <f t="shared" si="172"/>
        <v>17033.858435199996</v>
      </c>
      <c r="GX37" s="22">
        <f t="shared" si="172"/>
        <v>37294.765397400006</v>
      </c>
      <c r="GY37" s="22">
        <f t="shared" si="172"/>
        <v>32277.534295999998</v>
      </c>
      <c r="GZ37" s="22">
        <f t="shared" si="172"/>
        <v>48806.665455</v>
      </c>
      <c r="HA37" s="22">
        <f t="shared" si="172"/>
        <v>32786.779019999994</v>
      </c>
      <c r="HB37" s="22">
        <f t="shared" si="172"/>
        <v>35625.402389999996</v>
      </c>
      <c r="HC37" s="22">
        <f t="shared" si="172"/>
        <v>35864.68043939999</v>
      </c>
      <c r="HD37" s="22">
        <f t="shared" si="172"/>
        <v>41268.45470060001</v>
      </c>
      <c r="HE37" s="22">
        <f t="shared" si="172"/>
        <v>35613.8387066</v>
      </c>
      <c r="HF37" s="22">
        <f t="shared" si="172"/>
        <v>38224.46656020001</v>
      </c>
      <c r="HG37" s="22">
        <f t="shared" si="172"/>
        <v>13790.0593782</v>
      </c>
      <c r="HH37" s="22">
        <f t="shared" si="172"/>
        <v>23961.862333600002</v>
      </c>
      <c r="HI37" s="22">
        <f t="shared" si="172"/>
        <v>34420.328589599994</v>
      </c>
      <c r="HJ37" s="22">
        <f t="shared" si="172"/>
        <v>14728.320271199998</v>
      </c>
      <c r="HK37" s="22">
        <f t="shared" si="172"/>
        <v>36597.027856199995</v>
      </c>
      <c r="HL37" s="22">
        <f t="shared" si="172"/>
        <v>55691.8193622</v>
      </c>
      <c r="HM37" s="22">
        <f t="shared" si="172"/>
        <v>31029.831289599995</v>
      </c>
      <c r="HN37" s="22">
        <f t="shared" si="172"/>
        <v>31240.0421222</v>
      </c>
      <c r="HO37" s="22">
        <f t="shared" si="172"/>
        <v>31043.3932788</v>
      </c>
      <c r="HP37" s="22">
        <f t="shared" si="172"/>
        <v>11778.587620200002</v>
      </c>
      <c r="HQ37" s="22">
        <f t="shared" si="172"/>
        <v>15887.870347800002</v>
      </c>
      <c r="HR37" s="22">
        <f t="shared" si="172"/>
        <v>6441.944869999999</v>
      </c>
      <c r="HS37" s="22">
        <f t="shared" si="172"/>
        <v>18735.8880798</v>
      </c>
      <c r="HT37" s="22">
        <f t="shared" si="172"/>
        <v>53087.01966800001</v>
      </c>
      <c r="HU37" s="22">
        <f t="shared" si="172"/>
        <v>37776.9209166</v>
      </c>
      <c r="HV37" s="22">
        <f t="shared" si="172"/>
        <v>38251.5905386</v>
      </c>
      <c r="HW37" s="22">
        <f t="shared" si="172"/>
        <v>36448.833371400004</v>
      </c>
      <c r="HX37" s="22">
        <f t="shared" si="172"/>
        <v>36773.3337158</v>
      </c>
      <c r="HY37" s="22">
        <f t="shared" si="172"/>
        <v>8313.4993796</v>
      </c>
      <c r="HZ37" s="22">
        <f t="shared" si="172"/>
        <v>48633.293271200004</v>
      </c>
      <c r="IA37" s="22">
        <f t="shared" si="172"/>
        <v>37736.234949000005</v>
      </c>
      <c r="IB37" s="22">
        <f>IB12+IB16+IB21+IB25+IB29+IB34</f>
        <v>8541.2910972</v>
      </c>
      <c r="IC37" s="22">
        <f>IC12+IC16+IC21+IC25+IC29+IC34</f>
        <v>29063.5133612</v>
      </c>
      <c r="ID37" s="22">
        <f>ID12+ID16+ID21+ID25+ID29+ID34</f>
        <v>35478.1637472</v>
      </c>
      <c r="IE37" s="22">
        <f>IE12+IE16+IE21+IE25+IE29+IE34</f>
        <v>57190.9084564</v>
      </c>
    </row>
    <row r="38" spans="3:239" s="16" customFormat="1" ht="13.5" customHeight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</row>
    <row r="39" spans="3:239" s="16" customFormat="1" ht="13.5" customHeight="1">
      <c r="C39" s="24">
        <f>C37/C9/12</f>
        <v>6.021778833333333</v>
      </c>
      <c r="D39" s="24">
        <f>D37/D9/12</f>
        <v>6.021778833333333</v>
      </c>
      <c r="E39" s="24">
        <f aca="true" t="shared" si="173" ref="E39:T39">E37/E9/12</f>
        <v>6.021778833333333</v>
      </c>
      <c r="F39" s="24">
        <f t="shared" si="173"/>
        <v>6.021778833333332</v>
      </c>
      <c r="G39" s="24">
        <f t="shared" si="173"/>
        <v>6.021778833333335</v>
      </c>
      <c r="H39" s="24">
        <f t="shared" si="173"/>
        <v>5.613344507444168</v>
      </c>
      <c r="I39" s="24">
        <f t="shared" si="173"/>
        <v>5.560792479841612</v>
      </c>
      <c r="J39" s="24">
        <f t="shared" si="173"/>
        <v>5.778222467449527</v>
      </c>
      <c r="K39" s="24">
        <f t="shared" si="173"/>
        <v>5.781651392288862</v>
      </c>
      <c r="L39" s="24">
        <f t="shared" si="173"/>
        <v>5.781651392288862</v>
      </c>
      <c r="M39" s="24">
        <f t="shared" si="173"/>
        <v>5.7871478960396034</v>
      </c>
      <c r="N39" s="24">
        <f t="shared" si="173"/>
        <v>5.788919237373737</v>
      </c>
      <c r="O39" s="24">
        <f t="shared" si="173"/>
        <v>5.635873152500722</v>
      </c>
      <c r="P39" s="24">
        <f t="shared" si="173"/>
        <v>5.779457519826518</v>
      </c>
      <c r="Q39" s="24">
        <f t="shared" si="173"/>
        <v>5.911942822970638</v>
      </c>
      <c r="R39" s="24">
        <f t="shared" si="173"/>
        <v>5.9579983571428565</v>
      </c>
      <c r="S39" s="24">
        <f t="shared" si="173"/>
        <v>5.67603207656525</v>
      </c>
      <c r="T39" s="24">
        <f t="shared" si="173"/>
        <v>5.962269544032445</v>
      </c>
      <c r="U39" s="24">
        <f aca="true" t="shared" si="174" ref="U39:AZ39">U37/U9/12</f>
        <v>6.0499971501650185</v>
      </c>
      <c r="V39" s="24">
        <f t="shared" si="174"/>
        <v>5.83690096704871</v>
      </c>
      <c r="W39" s="24">
        <f t="shared" si="174"/>
        <v>5.714486209500275</v>
      </c>
      <c r="X39" s="24">
        <f t="shared" si="174"/>
        <v>5.945540531020601</v>
      </c>
      <c r="Y39" s="24">
        <f t="shared" si="174"/>
        <v>5.589823096258569</v>
      </c>
      <c r="Z39" s="24">
        <f t="shared" si="174"/>
        <v>5.780077344499587</v>
      </c>
      <c r="AA39" s="24">
        <f t="shared" si="174"/>
        <v>5.862473723673976</v>
      </c>
      <c r="AB39" s="24">
        <f t="shared" si="174"/>
        <v>5.520984926085867</v>
      </c>
      <c r="AC39" s="24">
        <f t="shared" si="174"/>
        <v>5.72231648235766</v>
      </c>
      <c r="AD39" s="24">
        <f t="shared" si="174"/>
        <v>5.946208188592206</v>
      </c>
      <c r="AE39" s="24">
        <f t="shared" si="174"/>
        <v>5.782839311394891</v>
      </c>
      <c r="AF39" s="24">
        <f t="shared" si="174"/>
        <v>5.786390366621834</v>
      </c>
      <c r="AG39" s="24">
        <f t="shared" si="174"/>
        <v>5.784148939153439</v>
      </c>
      <c r="AH39" s="24">
        <f t="shared" si="174"/>
        <v>5.78147044059192</v>
      </c>
      <c r="AI39" s="24">
        <f t="shared" si="174"/>
        <v>5.774458837730872</v>
      </c>
      <c r="AJ39" s="24">
        <f t="shared" si="174"/>
        <v>5.782925818916557</v>
      </c>
      <c r="AK39" s="24">
        <f t="shared" si="174"/>
        <v>5.792281489431968</v>
      </c>
      <c r="AL39" s="24">
        <f t="shared" si="174"/>
        <v>5.791843227452271</v>
      </c>
      <c r="AM39" s="24">
        <f t="shared" si="174"/>
        <v>5.827894302009208</v>
      </c>
      <c r="AN39" s="24">
        <f t="shared" si="174"/>
        <v>5.799049421568628</v>
      </c>
      <c r="AO39" s="24">
        <f t="shared" si="174"/>
        <v>5.7901449286680196</v>
      </c>
      <c r="AP39" s="24">
        <f t="shared" si="174"/>
        <v>5.7063222951364985</v>
      </c>
      <c r="AQ39" s="24">
        <f t="shared" si="174"/>
        <v>6.1973781765799245</v>
      </c>
      <c r="AR39" s="24">
        <f t="shared" si="174"/>
        <v>5.78884430116959</v>
      </c>
      <c r="AS39" s="24">
        <f t="shared" si="174"/>
        <v>5.79533062544803</v>
      </c>
      <c r="AT39" s="24">
        <f t="shared" si="174"/>
        <v>5.803079588620342</v>
      </c>
      <c r="AU39" s="24">
        <f t="shared" si="174"/>
        <v>5.7930871254998815</v>
      </c>
      <c r="AV39" s="24">
        <f t="shared" si="174"/>
        <v>5.795123751014078</v>
      </c>
      <c r="AW39" s="24">
        <f t="shared" si="174"/>
        <v>5.802392743107769</v>
      </c>
      <c r="AX39" s="24">
        <f t="shared" si="174"/>
        <v>5.795746158998323</v>
      </c>
      <c r="AY39" s="24">
        <f t="shared" si="174"/>
        <v>5.797325926356589</v>
      </c>
      <c r="AZ39" s="24">
        <f t="shared" si="174"/>
        <v>5.807700428664074</v>
      </c>
      <c r="BA39" s="24">
        <f aca="true" t="shared" si="175" ref="BA39:BQ39">BA37/BA9/12</f>
        <v>5.795538093921993</v>
      </c>
      <c r="BB39" s="24">
        <f t="shared" si="175"/>
        <v>5.650828833333332</v>
      </c>
      <c r="BC39" s="24">
        <f t="shared" si="175"/>
        <v>5.650828833333333</v>
      </c>
      <c r="BD39" s="24">
        <f t="shared" si="175"/>
        <v>5.931972487447697</v>
      </c>
      <c r="BE39" s="24">
        <f t="shared" si="175"/>
        <v>5.99731022310969</v>
      </c>
      <c r="BF39" s="24">
        <f t="shared" si="175"/>
        <v>5.771970660256411</v>
      </c>
      <c r="BG39" s="24">
        <f t="shared" si="175"/>
        <v>5.732045594010207</v>
      </c>
      <c r="BH39" s="24">
        <f t="shared" si="175"/>
        <v>5.6508288333333345</v>
      </c>
      <c r="BI39" s="24">
        <f t="shared" si="175"/>
        <v>5.650828833333332</v>
      </c>
      <c r="BJ39" s="24">
        <f t="shared" si="175"/>
        <v>5.6508288333333345</v>
      </c>
      <c r="BK39" s="24">
        <f t="shared" si="175"/>
        <v>5.711483259462759</v>
      </c>
      <c r="BL39" s="24">
        <f t="shared" si="175"/>
        <v>5.798614757086999</v>
      </c>
      <c r="BM39" s="24">
        <f t="shared" si="175"/>
        <v>5.795227114135625</v>
      </c>
      <c r="BN39" s="24">
        <f t="shared" si="175"/>
        <v>6.041263553562888</v>
      </c>
      <c r="BO39" s="24">
        <f t="shared" si="175"/>
        <v>5.988959716559754</v>
      </c>
      <c r="BP39" s="24">
        <f t="shared" si="175"/>
        <v>5.529014420392585</v>
      </c>
      <c r="BQ39" s="24">
        <f t="shared" si="175"/>
        <v>5.94332701954857</v>
      </c>
      <c r="BR39" s="24">
        <f aca="true" t="shared" si="176" ref="BR39:CZ39">BR37/BR9/12</f>
        <v>5.9308086590296485</v>
      </c>
      <c r="BS39" s="24">
        <f t="shared" si="176"/>
        <v>5.64439962899337</v>
      </c>
      <c r="BT39" s="24">
        <f t="shared" si="176"/>
        <v>5.795428705456096</v>
      </c>
      <c r="BU39" s="24">
        <f t="shared" si="176"/>
        <v>5.789562777707545</v>
      </c>
      <c r="BV39" s="24">
        <f t="shared" si="176"/>
        <v>5.781946081154005</v>
      </c>
      <c r="BW39" s="24">
        <f t="shared" si="176"/>
        <v>5.95439494981028</v>
      </c>
      <c r="BX39" s="24">
        <f t="shared" si="176"/>
        <v>5.958271639637349</v>
      </c>
      <c r="BY39" s="24">
        <f t="shared" si="176"/>
        <v>5.90586944614443</v>
      </c>
      <c r="BZ39" s="24">
        <f t="shared" si="176"/>
        <v>5.922067934782608</v>
      </c>
      <c r="CA39" s="24">
        <f t="shared" si="176"/>
        <v>6.031285192307692</v>
      </c>
      <c r="CB39" s="24">
        <f t="shared" si="176"/>
        <v>5.784459559240717</v>
      </c>
      <c r="CC39" s="24">
        <f t="shared" si="176"/>
        <v>5.775770592250923</v>
      </c>
      <c r="CD39" s="24">
        <f t="shared" si="176"/>
        <v>5.6708218636363625</v>
      </c>
      <c r="CE39" s="24">
        <f t="shared" si="176"/>
        <v>5.649072972527471</v>
      </c>
      <c r="CF39" s="24">
        <f t="shared" si="176"/>
        <v>5.640865056031843</v>
      </c>
      <c r="CG39" s="24">
        <f t="shared" si="176"/>
        <v>5.862572530812325</v>
      </c>
      <c r="CH39" s="24">
        <f t="shared" si="176"/>
        <v>5.655960922885572</v>
      </c>
      <c r="CI39" s="24">
        <f t="shared" si="176"/>
        <v>5.6477255486618</v>
      </c>
      <c r="CJ39" s="24">
        <f t="shared" si="176"/>
        <v>5.9210950658558374</v>
      </c>
      <c r="CK39" s="24">
        <f t="shared" si="176"/>
        <v>5.913046719512195</v>
      </c>
      <c r="CL39" s="24">
        <f t="shared" si="176"/>
        <v>6.130324551696796</v>
      </c>
      <c r="CM39" s="24">
        <f t="shared" si="176"/>
        <v>5.710605329059828</v>
      </c>
      <c r="CN39" s="24">
        <f t="shared" si="176"/>
        <v>5.855825443502824</v>
      </c>
      <c r="CO39" s="24">
        <f t="shared" si="176"/>
        <v>5.700284181714099</v>
      </c>
      <c r="CP39" s="24">
        <f t="shared" si="176"/>
        <v>5.654911391472869</v>
      </c>
      <c r="CQ39" s="24">
        <f t="shared" si="176"/>
        <v>4.338513308024954</v>
      </c>
      <c r="CR39" s="24">
        <f t="shared" si="176"/>
        <v>5.782839311394891</v>
      </c>
      <c r="CS39" s="24">
        <f t="shared" si="176"/>
        <v>5.9109320591397845</v>
      </c>
      <c r="CT39" s="24">
        <f t="shared" si="176"/>
        <v>6.039590261904762</v>
      </c>
      <c r="CU39" s="24">
        <f t="shared" si="176"/>
        <v>5.575017925573451</v>
      </c>
      <c r="CV39" s="24">
        <f t="shared" si="176"/>
        <v>6.008240180851065</v>
      </c>
      <c r="CW39" s="24">
        <f t="shared" si="176"/>
        <v>5.968277652230971</v>
      </c>
      <c r="CX39" s="24">
        <f t="shared" si="176"/>
        <v>5.954230398655429</v>
      </c>
      <c r="CY39" s="24">
        <f t="shared" si="176"/>
        <v>5.912867400180893</v>
      </c>
      <c r="CZ39" s="24">
        <f t="shared" si="176"/>
        <v>5.91087613498889</v>
      </c>
      <c r="DA39" s="24">
        <f>DA37/DA9/12</f>
        <v>5.909209521220536</v>
      </c>
      <c r="DB39" s="24">
        <f>DB37/DB9/12</f>
        <v>6.013057045372867</v>
      </c>
      <c r="DC39" s="24">
        <f>DC37/DC9/12</f>
        <v>5.749918806684433</v>
      </c>
      <c r="DD39" s="24">
        <f>DD37/DD9/12</f>
        <v>5.872269272742876</v>
      </c>
      <c r="DE39" s="24">
        <f>DE37/DE9/12</f>
        <v>5.872611883015302</v>
      </c>
      <c r="DF39" s="24">
        <f aca="true" t="shared" si="177" ref="DF39:EN39">DF37/DF9/12</f>
        <v>5.914129910187216</v>
      </c>
      <c r="DG39" s="24">
        <f t="shared" si="177"/>
        <v>5.736171589872569</v>
      </c>
      <c r="DH39" s="24">
        <f t="shared" si="177"/>
        <v>5.73298073143523</v>
      </c>
      <c r="DI39" s="24">
        <f t="shared" si="177"/>
        <v>5.994528748081842</v>
      </c>
      <c r="DJ39" s="24">
        <f t="shared" si="177"/>
        <v>6.013970609589863</v>
      </c>
      <c r="DK39" s="24">
        <f t="shared" si="177"/>
        <v>5.676862336264052</v>
      </c>
      <c r="DL39" s="24">
        <f t="shared" si="177"/>
        <v>5.999912255319149</v>
      </c>
      <c r="DM39" s="24">
        <f t="shared" si="177"/>
        <v>5.722358981481481</v>
      </c>
      <c r="DN39" s="24">
        <f t="shared" si="177"/>
        <v>5.826146613504556</v>
      </c>
      <c r="DO39" s="24">
        <f t="shared" si="177"/>
        <v>6.012229109739007</v>
      </c>
      <c r="DP39" s="24">
        <f t="shared" si="177"/>
        <v>5.634274051336146</v>
      </c>
      <c r="DQ39" s="24">
        <f t="shared" si="177"/>
        <v>5.9638412556935805</v>
      </c>
      <c r="DR39" s="24">
        <f t="shared" si="177"/>
        <v>5.8859075505345</v>
      </c>
      <c r="DS39" s="24">
        <f t="shared" si="177"/>
        <v>5.919781468423391</v>
      </c>
      <c r="DT39" s="24">
        <f t="shared" si="177"/>
        <v>5.930701403873745</v>
      </c>
      <c r="DU39" s="24">
        <f t="shared" si="177"/>
        <v>6.012407308669656</v>
      </c>
      <c r="DV39" s="24">
        <f t="shared" si="177"/>
        <v>5.9410808131749455</v>
      </c>
      <c r="DW39" s="24">
        <f t="shared" si="177"/>
        <v>5.8957620046577555</v>
      </c>
      <c r="DX39" s="24">
        <f t="shared" si="177"/>
        <v>5.9410808131749455</v>
      </c>
      <c r="DY39" s="24">
        <f t="shared" si="177"/>
        <v>5.945428390070923</v>
      </c>
      <c r="DZ39" s="24">
        <f t="shared" si="177"/>
        <v>6.066693318592487</v>
      </c>
      <c r="EA39" s="24">
        <f t="shared" si="177"/>
        <v>5.959763699233716</v>
      </c>
      <c r="EB39" s="24">
        <f t="shared" si="177"/>
        <v>5.9361508432413315</v>
      </c>
      <c r="EC39" s="24">
        <f t="shared" si="177"/>
        <v>5.948803703991129</v>
      </c>
      <c r="ED39" s="24">
        <f t="shared" si="177"/>
        <v>5.92658806725946</v>
      </c>
      <c r="EE39" s="24">
        <f t="shared" si="177"/>
        <v>5.819233177527152</v>
      </c>
      <c r="EF39" s="24">
        <f t="shared" si="177"/>
        <v>6.021778833333333</v>
      </c>
      <c r="EG39" s="24">
        <f t="shared" si="177"/>
        <v>6.019572735772358</v>
      </c>
      <c r="EH39" s="24">
        <f t="shared" si="177"/>
        <v>5.650828833333333</v>
      </c>
      <c r="EI39" s="24">
        <f t="shared" si="177"/>
        <v>5.650828833333333</v>
      </c>
      <c r="EJ39" s="24">
        <f t="shared" si="177"/>
        <v>5.650828833333333</v>
      </c>
      <c r="EK39" s="24">
        <f t="shared" si="177"/>
        <v>5.650828833333333</v>
      </c>
      <c r="EL39" s="24">
        <f t="shared" si="177"/>
        <v>5.650828833333333</v>
      </c>
      <c r="EM39" s="24">
        <f t="shared" si="177"/>
        <v>5.650828833333333</v>
      </c>
      <c r="EN39" s="24">
        <f t="shared" si="177"/>
        <v>5.650828833333333</v>
      </c>
      <c r="EO39" s="24">
        <f>EO37/EO9/12</f>
        <v>6.021778833333332</v>
      </c>
      <c r="EP39" s="24">
        <f>EP37/EP9/12</f>
        <v>6.021778833333333</v>
      </c>
      <c r="EQ39" s="24">
        <f>EQ37/EQ9/12</f>
        <v>5.650828833333333</v>
      </c>
      <c r="ER39" s="24">
        <f>ER37/ER9/12</f>
        <v>5.650828833333332</v>
      </c>
      <c r="ES39" s="24">
        <f>ES37/ES9/12</f>
        <v>5.650828833333333</v>
      </c>
      <c r="ET39" s="24">
        <f aca="true" t="shared" si="178" ref="ET39:GB39">ET37/ET9/12</f>
        <v>6.0300875000000005</v>
      </c>
      <c r="EU39" s="24">
        <f t="shared" si="178"/>
        <v>5.650828833333333</v>
      </c>
      <c r="EV39" s="24">
        <f t="shared" si="178"/>
        <v>6.021778833333333</v>
      </c>
      <c r="EW39" s="24">
        <f t="shared" si="178"/>
        <v>5.650828833333333</v>
      </c>
      <c r="EX39" s="24">
        <f t="shared" si="178"/>
        <v>5.650828833333333</v>
      </c>
      <c r="EY39" s="24">
        <f t="shared" si="178"/>
        <v>5.840972999999999</v>
      </c>
      <c r="EZ39" s="24">
        <f t="shared" si="178"/>
        <v>5.650828833333333</v>
      </c>
      <c r="FA39" s="24">
        <f t="shared" si="178"/>
        <v>5.659137499999999</v>
      </c>
      <c r="FB39" s="24">
        <f t="shared" si="178"/>
        <v>5.6591375</v>
      </c>
      <c r="FC39" s="24">
        <f t="shared" si="178"/>
        <v>5.6591375</v>
      </c>
      <c r="FD39" s="24">
        <f t="shared" si="178"/>
        <v>5.650828833333333</v>
      </c>
      <c r="FE39" s="24">
        <f t="shared" si="178"/>
        <v>6.021778833333332</v>
      </c>
      <c r="FF39" s="24">
        <f t="shared" si="178"/>
        <v>5.6508288333333345</v>
      </c>
      <c r="FG39" s="24">
        <f t="shared" si="178"/>
        <v>5.650828833333333</v>
      </c>
      <c r="FH39" s="24">
        <f t="shared" si="178"/>
        <v>5.650828833333333</v>
      </c>
      <c r="FI39" s="24">
        <f t="shared" si="178"/>
        <v>6.021778833333332</v>
      </c>
      <c r="FJ39" s="24">
        <f t="shared" si="178"/>
        <v>5.650828833333333</v>
      </c>
      <c r="FK39" s="24">
        <f t="shared" si="178"/>
        <v>5.947588833333334</v>
      </c>
      <c r="FL39" s="24">
        <f t="shared" si="178"/>
        <v>5.650828833333333</v>
      </c>
      <c r="FM39" s="24">
        <f t="shared" si="178"/>
        <v>5.6508288333333345</v>
      </c>
      <c r="FN39" s="24">
        <f t="shared" si="178"/>
        <v>6.021778833333332</v>
      </c>
      <c r="FO39" s="24">
        <f t="shared" si="178"/>
        <v>5.650828833333333</v>
      </c>
      <c r="FP39" s="24">
        <f t="shared" si="178"/>
        <v>5.650828833333333</v>
      </c>
      <c r="FQ39" s="24">
        <f t="shared" si="178"/>
        <v>5.650828833333333</v>
      </c>
      <c r="FR39" s="24">
        <f t="shared" si="178"/>
        <v>5.279878833333333</v>
      </c>
      <c r="FS39" s="24">
        <f t="shared" si="178"/>
        <v>6.021778833333335</v>
      </c>
      <c r="FT39" s="24">
        <f t="shared" si="178"/>
        <v>5.6508288333333345</v>
      </c>
      <c r="FU39" s="24">
        <f t="shared" si="178"/>
        <v>5.836303833333332</v>
      </c>
      <c r="FV39" s="24">
        <f t="shared" si="178"/>
        <v>5.650828833333332</v>
      </c>
      <c r="FW39" s="24">
        <f t="shared" si="178"/>
        <v>5.650828833333333</v>
      </c>
      <c r="FX39" s="24">
        <f t="shared" si="178"/>
        <v>5.650828833333332</v>
      </c>
      <c r="FY39" s="24">
        <f t="shared" si="178"/>
        <v>5.650828833333333</v>
      </c>
      <c r="FZ39" s="24">
        <f t="shared" si="178"/>
        <v>5.650828833333333</v>
      </c>
      <c r="GA39" s="24">
        <f t="shared" si="178"/>
        <v>5.650828833333333</v>
      </c>
      <c r="GB39" s="24">
        <f t="shared" si="178"/>
        <v>5.650828833333333</v>
      </c>
      <c r="GC39" s="24">
        <f>GC37/GC9/12</f>
        <v>6.021778833333332</v>
      </c>
      <c r="GD39" s="24">
        <f>GD37/GD9/12</f>
        <v>6.021778833333333</v>
      </c>
      <c r="GE39" s="24">
        <f>GE37/GE9/12</f>
        <v>5.6508288333333345</v>
      </c>
      <c r="GF39" s="24">
        <f>GF37/GF9/12</f>
        <v>5.6508288333333345</v>
      </c>
      <c r="GG39" s="24">
        <f>GG37/GG9/12</f>
        <v>5.650828833333333</v>
      </c>
      <c r="GH39" s="24">
        <f aca="true" t="shared" si="179" ref="GH39:GN39">GH37/GH9/12</f>
        <v>6.021778833333332</v>
      </c>
      <c r="GI39" s="24">
        <f t="shared" si="179"/>
        <v>6.021778833333333</v>
      </c>
      <c r="GJ39" s="24">
        <f t="shared" si="179"/>
        <v>5.650828833333333</v>
      </c>
      <c r="GK39" s="24">
        <f t="shared" si="179"/>
        <v>6.021778833333332</v>
      </c>
      <c r="GL39" s="24">
        <f t="shared" si="179"/>
        <v>5.6508288333333345</v>
      </c>
      <c r="GM39" s="24">
        <f t="shared" si="179"/>
        <v>5.641490500000001</v>
      </c>
      <c r="GN39" s="24">
        <f t="shared" si="179"/>
        <v>5.650828833333333</v>
      </c>
      <c r="GO39" s="24">
        <f>GO37/GO9/12</f>
        <v>5.650828833333333</v>
      </c>
      <c r="GP39" s="24">
        <f aca="true" t="shared" si="180" ref="GP39:IA39">GP37/GP9/12</f>
        <v>5.6591375</v>
      </c>
      <c r="GQ39" s="24">
        <f t="shared" si="180"/>
        <v>5.659137500000001</v>
      </c>
      <c r="GR39" s="24">
        <f t="shared" si="180"/>
        <v>5.844612500000001</v>
      </c>
      <c r="GS39" s="24">
        <f t="shared" si="180"/>
        <v>5.650828833333333</v>
      </c>
      <c r="GT39" s="24">
        <f t="shared" si="180"/>
        <v>5.650828833333333</v>
      </c>
      <c r="GU39" s="24">
        <f t="shared" si="180"/>
        <v>6.021778833333332</v>
      </c>
      <c r="GV39" s="24">
        <f t="shared" si="180"/>
        <v>5.650828833333333</v>
      </c>
      <c r="GW39" s="24">
        <f t="shared" si="180"/>
        <v>5.650828833333332</v>
      </c>
      <c r="GX39" s="24">
        <f t="shared" si="180"/>
        <v>5.641490500000001</v>
      </c>
      <c r="GY39" s="24">
        <f t="shared" si="180"/>
        <v>5.650828833333333</v>
      </c>
      <c r="GZ39" s="24">
        <f t="shared" si="180"/>
        <v>5.6591375</v>
      </c>
      <c r="HA39" s="24">
        <f t="shared" si="180"/>
        <v>5.659137499999999</v>
      </c>
      <c r="HB39" s="24">
        <f t="shared" si="180"/>
        <v>5.659137499999999</v>
      </c>
      <c r="HC39" s="24">
        <f t="shared" si="180"/>
        <v>5.650828833333332</v>
      </c>
      <c r="HD39" s="24">
        <f t="shared" si="180"/>
        <v>6.021778833333333</v>
      </c>
      <c r="HE39" s="24">
        <f t="shared" si="180"/>
        <v>5.279878833333333</v>
      </c>
      <c r="HF39" s="24">
        <f t="shared" si="180"/>
        <v>5.6508288333333345</v>
      </c>
      <c r="HG39" s="24">
        <f t="shared" si="180"/>
        <v>5.6414905</v>
      </c>
      <c r="HH39" s="24">
        <f t="shared" si="180"/>
        <v>6.021778833333333</v>
      </c>
      <c r="HI39" s="24">
        <f t="shared" si="180"/>
        <v>5.650828833333332</v>
      </c>
      <c r="HJ39" s="24">
        <f t="shared" si="180"/>
        <v>5.650828833333333</v>
      </c>
      <c r="HK39" s="24">
        <f t="shared" si="180"/>
        <v>5.650828833333332</v>
      </c>
      <c r="HL39" s="24">
        <f t="shared" si="180"/>
        <v>6.021778833333333</v>
      </c>
      <c r="HM39" s="24">
        <f t="shared" si="180"/>
        <v>5.650828833333332</v>
      </c>
      <c r="HN39" s="24">
        <f t="shared" si="180"/>
        <v>5.650828833333333</v>
      </c>
      <c r="HO39" s="24">
        <f t="shared" si="180"/>
        <v>5.650828833333333</v>
      </c>
      <c r="HP39" s="24">
        <f t="shared" si="180"/>
        <v>5.6508288333333345</v>
      </c>
      <c r="HQ39" s="24">
        <f t="shared" si="180"/>
        <v>5.6508288333333345</v>
      </c>
      <c r="HR39" s="24">
        <f t="shared" si="180"/>
        <v>5.650828833333333</v>
      </c>
      <c r="HS39" s="24">
        <f t="shared" si="180"/>
        <v>5.650828833333333</v>
      </c>
      <c r="HT39" s="24">
        <f t="shared" si="180"/>
        <v>5.836303833333335</v>
      </c>
      <c r="HU39" s="24">
        <f t="shared" si="180"/>
        <v>5.650828833333333</v>
      </c>
      <c r="HV39" s="24">
        <f t="shared" si="180"/>
        <v>5.650828833333333</v>
      </c>
      <c r="HW39" s="24">
        <f t="shared" si="180"/>
        <v>5.910493833333334</v>
      </c>
      <c r="HX39" s="24">
        <f t="shared" si="180"/>
        <v>5.6508288333333345</v>
      </c>
      <c r="HY39" s="24">
        <f t="shared" si="180"/>
        <v>5.650828833333333</v>
      </c>
      <c r="HZ39" s="24">
        <f t="shared" si="180"/>
        <v>5.650828833333333</v>
      </c>
      <c r="IA39" s="24">
        <f t="shared" si="180"/>
        <v>5.6508288333333345</v>
      </c>
      <c r="IB39" s="24">
        <f>IB37/IB9/12</f>
        <v>6.021778833333333</v>
      </c>
      <c r="IC39" s="24">
        <f>IC37/IC9/12</f>
        <v>6.021778833333333</v>
      </c>
      <c r="ID39" s="24">
        <f>ID37/ID9/12</f>
        <v>5.650828833333333</v>
      </c>
      <c r="IE39" s="24">
        <f>IE37/IE9/12</f>
        <v>5.650828833333333</v>
      </c>
    </row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</sheetData>
  <sheetProtection/>
  <mergeCells count="11">
    <mergeCell ref="A5:B5"/>
    <mergeCell ref="A7:A8"/>
    <mergeCell ref="B7:B8"/>
    <mergeCell ref="A6:D6"/>
    <mergeCell ref="A11:A14"/>
    <mergeCell ref="A15:A18"/>
    <mergeCell ref="A19:A23"/>
    <mergeCell ref="A24:A27"/>
    <mergeCell ref="A32:A36"/>
    <mergeCell ref="A37:B37"/>
    <mergeCell ref="A28:A31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2015-10-13T13:47:31Z</cp:lastPrinted>
  <dcterms:created xsi:type="dcterms:W3CDTF">2007-12-13T08:11:03Z</dcterms:created>
  <dcterms:modified xsi:type="dcterms:W3CDTF">2015-11-27T12:08:11Z</dcterms:modified>
  <cp:category/>
  <cp:version/>
  <cp:contentType/>
  <cp:contentStatus/>
</cp:coreProperties>
</file>